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75" windowHeight="16440"/>
  </bookViews>
  <sheets>
    <sheet name="Instructions" sheetId="3" r:id="rId1"/>
    <sheet name="Statutory Waivers" sheetId="4" r:id="rId2"/>
    <sheet name="Total" sheetId="5" r:id="rId3"/>
    <sheet name="E&amp;G" sheetId="1" r:id="rId4"/>
    <sheet name="Line Item (1)" sheetId="6" r:id="rId5"/>
    <sheet name="Line Item (2)" sheetId="7" r:id="rId6"/>
    <sheet name="Line Item (3)" sheetId="8" r:id="rId7"/>
    <sheet name="Line Item (4)" sheetId="9" r:id="rId8"/>
    <sheet name="Line Item (5)" sheetId="10" r:id="rId9"/>
    <sheet name="Line Item (6)" sheetId="11" r:id="rId10"/>
    <sheet name="Line Item (7)" sheetId="16" r:id="rId11"/>
    <sheet name="Line Item (8)" sheetId="13" r:id="rId12"/>
    <sheet name="Line Item (9)" sheetId="14" r:id="rId13"/>
    <sheet name="Line Item (10)" sheetId="17" r:id="rId14"/>
  </sheets>
  <definedNames>
    <definedName name="_xlnm.Print_Area" localSheetId="3">'E&amp;G'!$A$1:$I$50</definedName>
    <definedName name="_xlnm.Print_Area" localSheetId="4">'Line Item (1)'!$A$1:$I$50</definedName>
    <definedName name="_xlnm.Print_Area" localSheetId="13">'Line Item (10)'!$A$1:$I$50</definedName>
    <definedName name="_xlnm.Print_Area" localSheetId="5">'Line Item (2)'!$A$1:$I$50</definedName>
    <definedName name="_xlnm.Print_Area" localSheetId="6">'Line Item (3)'!$A$1:$I$50</definedName>
    <definedName name="_xlnm.Print_Area" localSheetId="7">'Line Item (4)'!$A$1:$I$50</definedName>
    <definedName name="_xlnm.Print_Area" localSheetId="8">'Line Item (5)'!$A$1:$I$50</definedName>
    <definedName name="_xlnm.Print_Area" localSheetId="9">'Line Item (6)'!$A$1:$I$50</definedName>
    <definedName name="_xlnm.Print_Area" localSheetId="10">'Line Item (7)'!$A$1:$I$50</definedName>
    <definedName name="_xlnm.Print_Area" localSheetId="11">'Line Item (8)'!$A$1:$I$50</definedName>
    <definedName name="_xlnm.Print_Area" localSheetId="12">'Line Item (9)'!$A$1:$I$50</definedName>
    <definedName name="_xlnm.Print_Area" localSheetId="2">Total!$A$1:$I$53</definedName>
  </definedNames>
  <calcPr calcId="145621"/>
</workbook>
</file>

<file path=xl/calcChain.xml><?xml version="1.0" encoding="utf-8"?>
<calcChain xmlns="http://schemas.openxmlformats.org/spreadsheetml/2006/main">
  <c r="J22" i="1" l="1"/>
  <c r="A6" i="1" l="1"/>
  <c r="A6" i="17" s="1"/>
  <c r="A6" i="7" l="1"/>
  <c r="A6" i="8"/>
  <c r="A6" i="16"/>
  <c r="A6" i="5"/>
  <c r="A6" i="9"/>
  <c r="A6" i="13"/>
  <c r="A6" i="6"/>
  <c r="A6" i="10"/>
  <c r="A6" i="14"/>
  <c r="A6" i="11"/>
  <c r="F42" i="17"/>
  <c r="E42" i="17"/>
  <c r="F42" i="14"/>
  <c r="E42" i="14"/>
  <c r="F42" i="13"/>
  <c r="E42" i="13"/>
  <c r="F42" i="16"/>
  <c r="E42" i="16"/>
  <c r="F42" i="11"/>
  <c r="E42" i="11"/>
  <c r="F42" i="10"/>
  <c r="E42" i="10"/>
  <c r="F42" i="9"/>
  <c r="E42" i="9"/>
  <c r="F42" i="8"/>
  <c r="E42" i="8"/>
  <c r="F42" i="7"/>
  <c r="E42" i="7"/>
  <c r="F42" i="6"/>
  <c r="E42" i="6"/>
  <c r="F42" i="1"/>
  <c r="E42" i="1"/>
  <c r="J22" i="17" l="1"/>
  <c r="H9" i="17"/>
  <c r="H8" i="17"/>
  <c r="J22" i="14"/>
  <c r="H9" i="14"/>
  <c r="H8" i="14"/>
  <c r="J22" i="13"/>
  <c r="H9" i="13"/>
  <c r="H8" i="13"/>
  <c r="J22" i="16"/>
  <c r="H9" i="16"/>
  <c r="H8" i="16"/>
  <c r="J22" i="11"/>
  <c r="H9" i="11"/>
  <c r="H8" i="11"/>
  <c r="J22" i="10"/>
  <c r="H9" i="10"/>
  <c r="H8" i="10"/>
  <c r="J22" i="9"/>
  <c r="H9" i="9"/>
  <c r="H8" i="9"/>
  <c r="J22" i="8"/>
  <c r="H9" i="8"/>
  <c r="H8" i="8"/>
  <c r="J22" i="7"/>
  <c r="H9" i="7"/>
  <c r="H8" i="7"/>
  <c r="J22" i="6"/>
  <c r="H9" i="6"/>
  <c r="H8" i="6"/>
  <c r="H9" i="1"/>
  <c r="H8" i="1"/>
  <c r="H9" i="5"/>
  <c r="H8" i="5"/>
  <c r="E22" i="5"/>
  <c r="G31" i="5" l="1"/>
  <c r="H31" i="5"/>
  <c r="G32" i="5"/>
  <c r="H33" i="5"/>
  <c r="H42" i="5" s="1"/>
  <c r="G34" i="5"/>
  <c r="G35" i="5"/>
  <c r="G36" i="5"/>
  <c r="G37" i="5"/>
  <c r="H37" i="5"/>
  <c r="G38" i="5"/>
  <c r="H38" i="5"/>
  <c r="G39" i="5"/>
  <c r="H39" i="5"/>
  <c r="G40" i="5"/>
  <c r="H40" i="5"/>
  <c r="G41" i="5"/>
  <c r="H41" i="5"/>
  <c r="G42" i="5" l="1"/>
  <c r="E23" i="5"/>
  <c r="I22" i="1" l="1"/>
  <c r="C23" i="1" s="1"/>
  <c r="F19" i="1"/>
  <c r="E19" i="1"/>
  <c r="F23" i="5" l="1"/>
  <c r="E24" i="5"/>
  <c r="F24" i="5"/>
  <c r="E25" i="5"/>
  <c r="F25" i="5"/>
  <c r="E26" i="5"/>
  <c r="F26" i="5"/>
  <c r="E27" i="5"/>
  <c r="E28" i="5"/>
  <c r="E29" i="5"/>
  <c r="E30" i="5"/>
  <c r="F30" i="5"/>
  <c r="F22" i="5"/>
  <c r="F15" i="5"/>
  <c r="G15" i="5"/>
  <c r="H15" i="5"/>
  <c r="F16" i="5"/>
  <c r="G16" i="5"/>
  <c r="H16" i="5"/>
  <c r="F17" i="5"/>
  <c r="G17" i="5"/>
  <c r="H17" i="5"/>
  <c r="F18" i="5"/>
  <c r="G18" i="5"/>
  <c r="H18" i="5"/>
  <c r="E17" i="5"/>
  <c r="E18" i="5"/>
  <c r="E16" i="5"/>
  <c r="E15" i="5"/>
  <c r="H42" i="17"/>
  <c r="G42" i="17"/>
  <c r="I41" i="17"/>
  <c r="I40" i="17"/>
  <c r="I39" i="17"/>
  <c r="I38" i="17"/>
  <c r="I37" i="17"/>
  <c r="I36" i="17"/>
  <c r="I35" i="17"/>
  <c r="I34" i="17"/>
  <c r="I33" i="17"/>
  <c r="I32" i="17"/>
  <c r="I31" i="17"/>
  <c r="I30" i="17"/>
  <c r="I29" i="17"/>
  <c r="I28" i="17"/>
  <c r="I27" i="17"/>
  <c r="I26" i="17"/>
  <c r="I25" i="17"/>
  <c r="I24" i="17"/>
  <c r="I23" i="17"/>
  <c r="I22" i="17"/>
  <c r="C23" i="17" s="1"/>
  <c r="H19" i="17"/>
  <c r="H46" i="17" s="1"/>
  <c r="G19" i="17"/>
  <c r="G46" i="17" s="1"/>
  <c r="F19" i="17"/>
  <c r="F46" i="17" s="1"/>
  <c r="E19" i="17"/>
  <c r="I18" i="17"/>
  <c r="I17" i="17"/>
  <c r="I16" i="17"/>
  <c r="I15" i="17"/>
  <c r="H6" i="17"/>
  <c r="H2" i="17"/>
  <c r="H42" i="16"/>
  <c r="G42" i="16"/>
  <c r="I41" i="16"/>
  <c r="I40" i="16"/>
  <c r="I39" i="16"/>
  <c r="I38" i="16"/>
  <c r="I37" i="16"/>
  <c r="I36" i="16"/>
  <c r="I35" i="16"/>
  <c r="I34" i="16"/>
  <c r="I33" i="16"/>
  <c r="I32" i="16"/>
  <c r="I31" i="16"/>
  <c r="I30" i="16"/>
  <c r="I29" i="16"/>
  <c r="I28" i="16"/>
  <c r="I27" i="16"/>
  <c r="I26" i="16"/>
  <c r="I25" i="16"/>
  <c r="I24" i="16"/>
  <c r="I23" i="16"/>
  <c r="C22" i="16" s="1"/>
  <c r="I22" i="16"/>
  <c r="C23" i="16" s="1"/>
  <c r="H19" i="16"/>
  <c r="H46" i="16" s="1"/>
  <c r="G19" i="16"/>
  <c r="G46" i="16" s="1"/>
  <c r="F19" i="16"/>
  <c r="E19" i="16"/>
  <c r="I18" i="16"/>
  <c r="I17" i="16"/>
  <c r="I16" i="16"/>
  <c r="I15" i="16"/>
  <c r="H6" i="16"/>
  <c r="H2" i="16"/>
  <c r="H42" i="14"/>
  <c r="G42" i="14"/>
  <c r="I41" i="14"/>
  <c r="I40" i="14"/>
  <c r="I39" i="14"/>
  <c r="I38" i="14"/>
  <c r="I37" i="14"/>
  <c r="I36" i="14"/>
  <c r="I35" i="14"/>
  <c r="I34" i="14"/>
  <c r="I33" i="14"/>
  <c r="I32" i="14"/>
  <c r="I31" i="14"/>
  <c r="I30" i="14"/>
  <c r="I29" i="14"/>
  <c r="I28" i="14"/>
  <c r="I27" i="14"/>
  <c r="I26" i="14"/>
  <c r="I25" i="14"/>
  <c r="I24" i="14"/>
  <c r="I23" i="14"/>
  <c r="I22" i="14"/>
  <c r="C23" i="14" s="1"/>
  <c r="H19" i="14"/>
  <c r="H46" i="14" s="1"/>
  <c r="G19" i="14"/>
  <c r="F19" i="14"/>
  <c r="E19" i="14"/>
  <c r="I18" i="14"/>
  <c r="I17" i="14"/>
  <c r="I16" i="14"/>
  <c r="I15" i="14"/>
  <c r="H6" i="14"/>
  <c r="H2" i="14"/>
  <c r="H42" i="13"/>
  <c r="G42" i="13"/>
  <c r="I41" i="13"/>
  <c r="I40" i="13"/>
  <c r="I39" i="13"/>
  <c r="I38" i="13"/>
  <c r="I37" i="13"/>
  <c r="I36" i="13"/>
  <c r="I35" i="13"/>
  <c r="I34" i="13"/>
  <c r="I33" i="13"/>
  <c r="I32" i="13"/>
  <c r="I31" i="13"/>
  <c r="I30" i="13"/>
  <c r="I29" i="13"/>
  <c r="I28" i="13"/>
  <c r="I27" i="13"/>
  <c r="I26" i="13"/>
  <c r="I25" i="13"/>
  <c r="I24" i="13"/>
  <c r="I23" i="13"/>
  <c r="C22" i="13" s="1"/>
  <c r="I22" i="13"/>
  <c r="C23" i="13" s="1"/>
  <c r="H19" i="13"/>
  <c r="H46" i="13" s="1"/>
  <c r="G19" i="13"/>
  <c r="F19" i="13"/>
  <c r="F46" i="13" s="1"/>
  <c r="E19" i="13"/>
  <c r="I18" i="13"/>
  <c r="I17" i="13"/>
  <c r="I16" i="13"/>
  <c r="I15" i="13"/>
  <c r="H6" i="13"/>
  <c r="H2" i="13"/>
  <c r="H42" i="11"/>
  <c r="G42" i="11"/>
  <c r="I41" i="11"/>
  <c r="I40" i="11"/>
  <c r="I39" i="11"/>
  <c r="I38" i="11"/>
  <c r="I37" i="11"/>
  <c r="I36" i="11"/>
  <c r="I35" i="11"/>
  <c r="I34" i="11"/>
  <c r="I33" i="11"/>
  <c r="I32" i="11"/>
  <c r="I31" i="11"/>
  <c r="I30" i="11"/>
  <c r="I29" i="11"/>
  <c r="I28" i="11"/>
  <c r="I27" i="11"/>
  <c r="I26" i="11"/>
  <c r="I25" i="11"/>
  <c r="I24" i="11"/>
  <c r="I23" i="11"/>
  <c r="C22" i="11" s="1"/>
  <c r="I22" i="11"/>
  <c r="C23" i="11" s="1"/>
  <c r="H19" i="11"/>
  <c r="H46" i="11" s="1"/>
  <c r="G19" i="11"/>
  <c r="G46" i="11" s="1"/>
  <c r="F19" i="11"/>
  <c r="F46" i="11" s="1"/>
  <c r="E19" i="11"/>
  <c r="I18" i="11"/>
  <c r="I17" i="11"/>
  <c r="I16" i="11"/>
  <c r="I15" i="11"/>
  <c r="H6" i="11"/>
  <c r="H2" i="11"/>
  <c r="H42" i="10"/>
  <c r="G42" i="10"/>
  <c r="I41" i="10"/>
  <c r="I40" i="10"/>
  <c r="I39" i="10"/>
  <c r="I38" i="10"/>
  <c r="I37" i="10"/>
  <c r="I36" i="10"/>
  <c r="I35" i="10"/>
  <c r="I34" i="10"/>
  <c r="I33" i="10"/>
  <c r="I32" i="10"/>
  <c r="I31" i="10"/>
  <c r="I30" i="10"/>
  <c r="I29" i="10"/>
  <c r="I28" i="10"/>
  <c r="I27" i="10"/>
  <c r="I26" i="10"/>
  <c r="I25" i="10"/>
  <c r="I24" i="10"/>
  <c r="I23" i="10"/>
  <c r="C22" i="10" s="1"/>
  <c r="I22" i="10"/>
  <c r="C23" i="10" s="1"/>
  <c r="H19" i="10"/>
  <c r="H46" i="10" s="1"/>
  <c r="G19" i="10"/>
  <c r="F19" i="10"/>
  <c r="E19" i="10"/>
  <c r="I18" i="10"/>
  <c r="I17" i="10"/>
  <c r="I16" i="10"/>
  <c r="I15" i="10"/>
  <c r="H6" i="10"/>
  <c r="H2" i="10"/>
  <c r="H42" i="9"/>
  <c r="G42" i="9"/>
  <c r="I41" i="9"/>
  <c r="I40" i="9"/>
  <c r="I39" i="9"/>
  <c r="I38" i="9"/>
  <c r="I37" i="9"/>
  <c r="I36" i="9"/>
  <c r="I35" i="9"/>
  <c r="I34" i="9"/>
  <c r="I33" i="9"/>
  <c r="I32" i="9"/>
  <c r="I31" i="9"/>
  <c r="I30" i="9"/>
  <c r="I29" i="9"/>
  <c r="I28" i="9"/>
  <c r="I27" i="9"/>
  <c r="I26" i="9"/>
  <c r="I25" i="9"/>
  <c r="I24" i="9"/>
  <c r="I23" i="9"/>
  <c r="C22" i="9" s="1"/>
  <c r="I22" i="9"/>
  <c r="C23" i="9" s="1"/>
  <c r="H19" i="9"/>
  <c r="H46" i="9" s="1"/>
  <c r="G19" i="9"/>
  <c r="F19" i="9"/>
  <c r="F46" i="9" s="1"/>
  <c r="E19" i="9"/>
  <c r="I18" i="9"/>
  <c r="I17" i="9"/>
  <c r="I16" i="9"/>
  <c r="I15" i="9"/>
  <c r="H6" i="9"/>
  <c r="H2" i="9"/>
  <c r="H42" i="8"/>
  <c r="G42" i="8"/>
  <c r="I41" i="8"/>
  <c r="I40" i="8"/>
  <c r="I39" i="8"/>
  <c r="I38" i="8"/>
  <c r="I37" i="8"/>
  <c r="I36" i="8"/>
  <c r="I35" i="8"/>
  <c r="I34" i="8"/>
  <c r="I33" i="8"/>
  <c r="I32" i="8"/>
  <c r="I31" i="8"/>
  <c r="I30" i="8"/>
  <c r="I29" i="8"/>
  <c r="I28" i="8"/>
  <c r="I27" i="8"/>
  <c r="I26" i="8"/>
  <c r="I25" i="8"/>
  <c r="I24" i="8"/>
  <c r="I23" i="8"/>
  <c r="C22" i="8" s="1"/>
  <c r="I22" i="8"/>
  <c r="C23" i="8" s="1"/>
  <c r="H19" i="8"/>
  <c r="H46" i="8" s="1"/>
  <c r="G19" i="8"/>
  <c r="F19" i="8"/>
  <c r="F46" i="8" s="1"/>
  <c r="E19" i="8"/>
  <c r="I18" i="8"/>
  <c r="I17" i="8"/>
  <c r="I16" i="8"/>
  <c r="I15" i="8"/>
  <c r="H6" i="8"/>
  <c r="H2" i="8"/>
  <c r="H42" i="7"/>
  <c r="G42" i="7"/>
  <c r="I41" i="7"/>
  <c r="I40" i="7"/>
  <c r="I39" i="7"/>
  <c r="I38" i="7"/>
  <c r="I37" i="7"/>
  <c r="I36" i="7"/>
  <c r="I35" i="7"/>
  <c r="I34" i="7"/>
  <c r="I33" i="7"/>
  <c r="I32" i="7"/>
  <c r="I31" i="7"/>
  <c r="I30" i="7"/>
  <c r="I29" i="7"/>
  <c r="I28" i="7"/>
  <c r="I27" i="7"/>
  <c r="I26" i="7"/>
  <c r="I25" i="7"/>
  <c r="I24" i="7"/>
  <c r="I23" i="7"/>
  <c r="C22" i="7" s="1"/>
  <c r="I22" i="7"/>
  <c r="C23" i="7" s="1"/>
  <c r="H19" i="7"/>
  <c r="H46" i="7" s="1"/>
  <c r="G19" i="7"/>
  <c r="F19" i="7"/>
  <c r="E19" i="7"/>
  <c r="I18" i="7"/>
  <c r="I17" i="7"/>
  <c r="I16" i="7"/>
  <c r="I15" i="7"/>
  <c r="H6" i="7"/>
  <c r="H2" i="7"/>
  <c r="H6" i="6"/>
  <c r="H2" i="6"/>
  <c r="H42" i="6"/>
  <c r="G42" i="6"/>
  <c r="I41" i="6"/>
  <c r="I40" i="6"/>
  <c r="I39" i="6"/>
  <c r="I38" i="6"/>
  <c r="I37" i="6"/>
  <c r="I36" i="6"/>
  <c r="I35" i="6"/>
  <c r="I34" i="6"/>
  <c r="I33" i="6"/>
  <c r="I32" i="6"/>
  <c r="I31" i="6"/>
  <c r="I30" i="6"/>
  <c r="I29" i="6"/>
  <c r="I28" i="6"/>
  <c r="I27" i="6"/>
  <c r="I26" i="6"/>
  <c r="I25" i="6"/>
  <c r="I24" i="6"/>
  <c r="I23" i="6"/>
  <c r="C22" i="6" s="1"/>
  <c r="I22" i="6"/>
  <c r="C23" i="6" s="1"/>
  <c r="H19" i="6"/>
  <c r="H46" i="6" s="1"/>
  <c r="G19" i="6"/>
  <c r="F19" i="6"/>
  <c r="E19" i="6"/>
  <c r="I18" i="6"/>
  <c r="I17" i="6"/>
  <c r="I16" i="6"/>
  <c r="I15" i="6"/>
  <c r="J23" i="14" l="1"/>
  <c r="C22" i="14"/>
  <c r="G44" i="13"/>
  <c r="G44" i="14"/>
  <c r="J23" i="17"/>
  <c r="C22" i="17"/>
  <c r="J22" i="5"/>
  <c r="E42" i="5"/>
  <c r="F42" i="5"/>
  <c r="E44" i="8"/>
  <c r="E46" i="8" s="1"/>
  <c r="J23" i="13"/>
  <c r="J23" i="16"/>
  <c r="J23" i="11"/>
  <c r="J23" i="10"/>
  <c r="E44" i="10"/>
  <c r="I42" i="10"/>
  <c r="J23" i="8"/>
  <c r="F46" i="7"/>
  <c r="J23" i="6"/>
  <c r="J23" i="9"/>
  <c r="J23" i="7"/>
  <c r="E44" i="9"/>
  <c r="E46" i="9" s="1"/>
  <c r="F44" i="17"/>
  <c r="I42" i="17"/>
  <c r="F44" i="14"/>
  <c r="F46" i="14" s="1"/>
  <c r="I42" i="14"/>
  <c r="G46" i="13"/>
  <c r="I19" i="13"/>
  <c r="I42" i="13"/>
  <c r="I44" i="13" s="1"/>
  <c r="F44" i="16"/>
  <c r="I42" i="16"/>
  <c r="F46" i="16"/>
  <c r="G44" i="16"/>
  <c r="G44" i="11"/>
  <c r="I42" i="11"/>
  <c r="G44" i="10"/>
  <c r="I42" i="9"/>
  <c r="G44" i="9"/>
  <c r="I42" i="8"/>
  <c r="G44" i="8"/>
  <c r="G44" i="7"/>
  <c r="I42" i="7"/>
  <c r="G46" i="7"/>
  <c r="F44" i="6"/>
  <c r="F46" i="6" s="1"/>
  <c r="G44" i="6"/>
  <c r="I42" i="6"/>
  <c r="G44" i="17"/>
  <c r="H44" i="17"/>
  <c r="I19" i="17"/>
  <c r="E44" i="17"/>
  <c r="E46" i="17" s="1"/>
  <c r="H44" i="16"/>
  <c r="I19" i="16"/>
  <c r="E44" i="16"/>
  <c r="E46" i="16" s="1"/>
  <c r="E46" i="10"/>
  <c r="H44" i="14"/>
  <c r="G46" i="14"/>
  <c r="I19" i="14"/>
  <c r="E44" i="14"/>
  <c r="E46" i="14" s="1"/>
  <c r="H44" i="13"/>
  <c r="E44" i="13"/>
  <c r="F44" i="13"/>
  <c r="E46" i="13"/>
  <c r="H44" i="11"/>
  <c r="I19" i="11"/>
  <c r="E44" i="11"/>
  <c r="E46" i="11" s="1"/>
  <c r="F44" i="11"/>
  <c r="H44" i="10"/>
  <c r="G46" i="10"/>
  <c r="I19" i="10"/>
  <c r="F44" i="10"/>
  <c r="F46" i="10" s="1"/>
  <c r="F44" i="9"/>
  <c r="H44" i="9"/>
  <c r="G46" i="9"/>
  <c r="I19" i="9"/>
  <c r="F44" i="8"/>
  <c r="H44" i="8"/>
  <c r="G46" i="8"/>
  <c r="I19" i="8"/>
  <c r="H44" i="7"/>
  <c r="I19" i="7"/>
  <c r="E44" i="7"/>
  <c r="E46" i="7" s="1"/>
  <c r="F44" i="7"/>
  <c r="H44" i="6"/>
  <c r="G46" i="6"/>
  <c r="I19" i="6"/>
  <c r="E44" i="6"/>
  <c r="E46" i="6" s="1"/>
  <c r="I48" i="5"/>
  <c r="I34" i="5"/>
  <c r="I35" i="5"/>
  <c r="I36" i="5"/>
  <c r="I41" i="5"/>
  <c r="I22" i="5"/>
  <c r="I24" i="5"/>
  <c r="H6" i="5"/>
  <c r="H4" i="5"/>
  <c r="H2" i="5"/>
  <c r="I28" i="5"/>
  <c r="C23" i="5" l="1"/>
  <c r="H52" i="5"/>
  <c r="I50" i="13"/>
  <c r="I46" i="13"/>
  <c r="I44" i="17"/>
  <c r="I50" i="17" s="1"/>
  <c r="I44" i="16"/>
  <c r="I50" i="16" s="1"/>
  <c r="I44" i="14"/>
  <c r="I50" i="14" s="1"/>
  <c r="I44" i="11"/>
  <c r="I50" i="11" s="1"/>
  <c r="I44" i="10"/>
  <c r="I50" i="10" s="1"/>
  <c r="I44" i="9"/>
  <c r="I50" i="9" s="1"/>
  <c r="I44" i="8"/>
  <c r="I50" i="8" s="1"/>
  <c r="I44" i="7"/>
  <c r="I50" i="7" s="1"/>
  <c r="I44" i="6"/>
  <c r="I50" i="6" s="1"/>
  <c r="I30" i="5"/>
  <c r="I26" i="5"/>
  <c r="I39" i="5"/>
  <c r="I37" i="5"/>
  <c r="G19" i="5"/>
  <c r="I17" i="5"/>
  <c r="I23" i="5"/>
  <c r="H53" i="5" s="1"/>
  <c r="I18" i="5"/>
  <c r="I25" i="5"/>
  <c r="I27" i="5"/>
  <c r="I33" i="5"/>
  <c r="I38" i="5"/>
  <c r="I32" i="5"/>
  <c r="I31" i="5"/>
  <c r="I29" i="5"/>
  <c r="H19" i="5"/>
  <c r="H46" i="5" s="1"/>
  <c r="E19" i="5"/>
  <c r="F19" i="5"/>
  <c r="I16" i="5"/>
  <c r="I15" i="5"/>
  <c r="C22" i="5" l="1"/>
  <c r="I46" i="8"/>
  <c r="G44" i="5"/>
  <c r="G46" i="5" s="1"/>
  <c r="J23" i="5"/>
  <c r="I46" i="9"/>
  <c r="I46" i="14"/>
  <c r="I46" i="16"/>
  <c r="I46" i="6"/>
  <c r="I46" i="17"/>
  <c r="I46" i="11"/>
  <c r="I46" i="10"/>
  <c r="I46" i="7"/>
  <c r="E44" i="5"/>
  <c r="E46" i="5" s="1"/>
  <c r="I19" i="5"/>
  <c r="F44" i="5"/>
  <c r="F46" i="5" s="1"/>
  <c r="I31" i="1"/>
  <c r="H42" i="1"/>
  <c r="G42" i="1"/>
  <c r="I34" i="1" l="1"/>
  <c r="I39" i="1"/>
  <c r="I41" i="1" l="1"/>
  <c r="I24" i="1"/>
  <c r="I28" i="1"/>
  <c r="I29" i="1"/>
  <c r="I25" i="1"/>
  <c r="I26" i="1"/>
  <c r="I32" i="1"/>
  <c r="I33" i="1"/>
  <c r="I37" i="1"/>
  <c r="I36" i="1"/>
  <c r="I35" i="1"/>
  <c r="I38" i="1"/>
  <c r="I40" i="1"/>
  <c r="I30" i="1"/>
  <c r="I27" i="1"/>
  <c r="I23" i="1"/>
  <c r="C22" i="1" s="1"/>
  <c r="I16" i="1"/>
  <c r="I17" i="1"/>
  <c r="I18" i="1"/>
  <c r="I15" i="1"/>
  <c r="G19" i="1"/>
  <c r="H19" i="1"/>
  <c r="H44" i="5" s="1"/>
  <c r="J23" i="1" l="1"/>
  <c r="I40" i="5"/>
  <c r="I42" i="5" s="1"/>
  <c r="I44" i="5" s="1"/>
  <c r="E44" i="1"/>
  <c r="E46" i="1" s="1"/>
  <c r="H44" i="1"/>
  <c r="H46" i="1" s="1"/>
  <c r="G44" i="1"/>
  <c r="G46" i="1" s="1"/>
  <c r="F44" i="1"/>
  <c r="F46" i="1" s="1"/>
  <c r="I19" i="1"/>
  <c r="I42" i="1"/>
  <c r="I46" i="5" l="1"/>
  <c r="I44" i="1"/>
  <c r="I50" i="1" s="1"/>
  <c r="I50" i="5" l="1"/>
  <c r="J50" i="5" s="1"/>
  <c r="I46" i="1"/>
</calcChain>
</file>

<file path=xl/sharedStrings.xml><?xml version="1.0" encoding="utf-8"?>
<sst xmlns="http://schemas.openxmlformats.org/spreadsheetml/2006/main" count="1064" uniqueCount="153">
  <si>
    <t>Total</t>
  </si>
  <si>
    <t>a.</t>
  </si>
  <si>
    <t>Annualized FTE Enrollment</t>
  </si>
  <si>
    <t>b.</t>
  </si>
  <si>
    <t>Calculated Gross Tuition</t>
  </si>
  <si>
    <t>c.</t>
  </si>
  <si>
    <t>Employee/Dependent Educ Benefits</t>
  </si>
  <si>
    <t>d.</t>
  </si>
  <si>
    <t>Employee T/A Benefits</t>
  </si>
  <si>
    <t>e.</t>
  </si>
  <si>
    <t>f.</t>
  </si>
  <si>
    <t>WAIVERS:</t>
  </si>
  <si>
    <t>g.</t>
  </si>
  <si>
    <t>Net Tuition Revenue</t>
  </si>
  <si>
    <t>h.</t>
  </si>
  <si>
    <t>i.</t>
  </si>
  <si>
    <t>j.</t>
  </si>
  <si>
    <t>Undergrad</t>
  </si>
  <si>
    <t>Grad</t>
  </si>
  <si>
    <t>Senior Citizen</t>
  </si>
  <si>
    <t>Police/Firefighter Survivor</t>
  </si>
  <si>
    <t>Wards of the State</t>
  </si>
  <si>
    <t>Public School Teachers</t>
  </si>
  <si>
    <t>Sequential Mandarin Chinese</t>
  </si>
  <si>
    <t>WICHE / WUE</t>
  </si>
  <si>
    <t>Purple Heart</t>
  </si>
  <si>
    <t>Athletic Waivers</t>
  </si>
  <si>
    <t>Merit Non Resident Graduate</t>
  </si>
  <si>
    <t>Non Resident</t>
  </si>
  <si>
    <t>Resident</t>
  </si>
  <si>
    <t>TOTAL WAIVERS</t>
  </si>
  <si>
    <t>Alumni Legacy Scholarships</t>
  </si>
  <si>
    <t>Dixie Good Neighbor Waiver</t>
  </si>
  <si>
    <t>Reciprocal Agreement</t>
  </si>
  <si>
    <t>Merit Non Resident Undergraduate</t>
  </si>
  <si>
    <t>Utah System of Higher Education</t>
  </si>
  <si>
    <t xml:space="preserve">Institution: </t>
  </si>
  <si>
    <t>Prepared by:</t>
  </si>
  <si>
    <t>Submission Date:</t>
  </si>
  <si>
    <t>53B-8-101(1)(a)</t>
  </si>
  <si>
    <t>53B-8-101(1)(b)</t>
  </si>
  <si>
    <t>53B-9</t>
  </si>
  <si>
    <t>53B-8-101(2)</t>
  </si>
  <si>
    <t>53B-8-101(4)</t>
  </si>
  <si>
    <t>53B-8-102(7)</t>
  </si>
  <si>
    <t>53B-8-102(18)</t>
  </si>
  <si>
    <t>53B-8-103(2)</t>
  </si>
  <si>
    <t>53B-8-103.5</t>
  </si>
  <si>
    <t>53B-8-104.5</t>
  </si>
  <si>
    <t>53B-8-106</t>
  </si>
  <si>
    <t>53B-8-104</t>
  </si>
  <si>
    <t>53B-8c-103</t>
  </si>
  <si>
    <t>Statutory Reference</t>
  </si>
  <si>
    <t>53B-8d-103</t>
  </si>
  <si>
    <t>53B-8e-103</t>
  </si>
  <si>
    <t>53A-6-104(2)</t>
  </si>
  <si>
    <t>53A-15-101.5(5)</t>
  </si>
  <si>
    <t>53B-8-107</t>
  </si>
  <si>
    <t>Fallen Soldiers Dependents (Scott B Lundell)</t>
  </si>
  <si>
    <t>53B-8-103(1)</t>
  </si>
  <si>
    <t>Miscellaneous Fees (see Policy R521)</t>
  </si>
  <si>
    <t>UT High School Graduates-Certain Foreign Nationals</t>
  </si>
  <si>
    <t xml:space="preserve">UT High School Graduates-Undocumented </t>
  </si>
  <si>
    <t>Net Tuition [g] Percent of adjusted Gross Tuition [e]</t>
  </si>
  <si>
    <t>Review of Annual Utilization and Distribution of Statutory Waivers (R-3 Form)</t>
  </si>
  <si>
    <t>Waiver</t>
  </si>
  <si>
    <t>Description</t>
  </si>
  <si>
    <t>Resident 10 Percent Meritorious or Impecunious Waivers</t>
  </si>
  <si>
    <t xml:space="preserve">All or part of the tuition for meritorious or impecunious (need-based) students may be waived by the president of each institution up to an amount not to exceed 10 percent of the total tuition which would have been collected from all Utah resident students at the institution without the waiver (UCA 53B-8-101(1)(a); R513-3.1.). </t>
  </si>
  <si>
    <t>Resident National Guard Waiver Set Aside</t>
  </si>
  <si>
    <t>Senior Citizen Waivers</t>
  </si>
  <si>
    <t>Utah residents age 62 and over may enroll on a space-available, audit basis in classes without regular tuition charges.  A minimum administrative fee for registration, record keeping, and reporting of at least $10 should be charged. To receive credit a senior citizen must pay regular tuition (UCA 53B-9; R-513-7.).</t>
  </si>
  <si>
    <t>Tuition Exemption for Public School Teachers</t>
  </si>
  <si>
    <t xml:space="preserve">On the basis of surplus space, a licensed public school educator is exempt for tuition in courses that satisfy professional licensing requirements if the educator is not matriculated in a graduate degree program and if the course does not have a principle purpose to serve educators (UCA 53A-6-104; R513-11). </t>
  </si>
  <si>
    <t>Tuition Reimbursement for Sequential Mandarin Chinese Courses</t>
  </si>
  <si>
    <t>Students who successfully complete a technologically-delivered concurrent enrollment course in Mandarin Chinese can receive tuition reimbursement for a sequential Mandarin Chinese course they successfully complete with a B grade or above at an institution within the state system of higher education (UCA 53A-15-101.5; R513-12).</t>
  </si>
  <si>
    <t>Scott B. Lundell Waiver</t>
  </si>
  <si>
    <t>Surviving dependents (children and spouse) of Utah residents killed in action or from injuries or wounds received will serving on federal active duty and not as a result of their own misconduct, enrolled in an undergraduate program of study leading to a degree or certificate shall have their undergraduate tuition waived by the USHE institution.  (UCA 53B-8-107; R513-16).</t>
  </si>
  <si>
    <t>Police or Firefighter Survivor Waivers</t>
  </si>
  <si>
    <t>This waiver is for each Utah resident child and surviving spouse of a Utah peace officer or Utah firefighter killed in the line of duty, for up to 9 semesters as long as tuition is not covered by any other source (UCA 53B-8c; R513-9).</t>
  </si>
  <si>
    <t>Wards of the State Tuition Waiver</t>
  </si>
  <si>
    <t>Wards of the state receive a tuition waiver from a USHE institution for up to 9 semesters as long as tuition is not covered by any other source (UCA 53B-8d; R513-10).</t>
  </si>
  <si>
    <t>Purple Heart Recipient Waivers</t>
  </si>
  <si>
    <t>Utah residents that have received the Purple Heart award as a result of military service, admitted as a full-time, part-time or summer school student enrolled in an undergraduate program of study leading to a degree or certificate shall have their undergraduate tuition waived by the USHE institution. (UCA 53B-8e-101; R513-15).</t>
  </si>
  <si>
    <t>In addition to the waivers of nonresident tuition available to each institution under Utah Code Ann. § 53B-8-101 et seq., and Policy R513, each institution may, at its discretion, grant as athletic scholarships full waiver of fees and nonresident tuition, up to the maximum number allowed by the appropriate athletic conference, and as recommended by the president of each institution (53B-8-102(7)).</t>
  </si>
  <si>
    <t xml:space="preserve"> </t>
  </si>
  <si>
    <t>Meritorious Non-resident Undergraduate Waivers</t>
  </si>
  <si>
    <t>All or part of the resident portion of tuition may be waived for one year for meritorious non-resident students who do not currently receive a waiver.  The resident portion of tuition may continue to be waived for these students after the first year.  In addition, after the first-year the non-resident portion of tuition may also be waived.  The non-resident portion may also be waived for a calculated number of first-year students, depending on the ratio of non-resident to resident students enrolled (UCA 53B-8-101(2); R513-3.3.).</t>
  </si>
  <si>
    <t>Meritorious Non-resident Graduate Waivers</t>
  </si>
  <si>
    <t>All or part of the difference between resident and nonresident tuition may be waived for meritorious graduate students (UCA 53-B-101.(4); R513-3.3.).</t>
  </si>
  <si>
    <t>DSU may offer full waiver of the nonresidential differential for undergraduates pursuant to a recipricol agreement or if they are a resident of a county 70 miles from DSU. The student pays a surcharge/credit hr in addition to regular resident tuition &amp; fees. A student may not count time on the waiver toward establishing resident student status. (UCA 53B-8-103(2); R513-4.2.).</t>
  </si>
  <si>
    <t>Border Waivers</t>
  </si>
  <si>
    <t>Up to half of the nonresident portion of tuition may be waived for a nonresident student who has not previously enrolled in a USHE institution, who enrolls for ten or more credit hours, and whose legal domicile is within 100 highway miles of the USHE institution of enrollment.  Four-hundred of these waivers are allocated to USHE institutions by Regent policy (UCA 53B-8-104; R513-5).</t>
  </si>
  <si>
    <t>Reciprocal Agreements</t>
  </si>
  <si>
    <t>The board may enter into agreements with other states to provide for a full or partial reciprocal waiver of the nonresident tuition differential charged to undergraduate students (UCA 53B-8-103; R513-4.).</t>
  </si>
  <si>
    <t>Western Undergraduate Exchange</t>
  </si>
  <si>
    <t>The Western Undergraduate Exchange (WUE) program enables students from 15 participating states to enroll in selected programs in other states at 150 percent of the resident tuition.  WUE students are only accepted in under-enrolled programs, as determined by each institution.  Enrollment under the WUE program may not count toward residency status. (UCA 53B-8-103; R513-8.).</t>
  </si>
  <si>
    <t xml:space="preserve">Non-immigrant Alien Utah High School Graduate Nonresident Waiver </t>
  </si>
  <si>
    <t>Non-immigrant alien students are exempt from paying the nonresident portion of tuition if they attended a Utah high school for three or more years and graduated from a Utah high school (UCA 53B-8-106; R513-13).</t>
  </si>
  <si>
    <t>A student is exempt from paying the nonresident portion of total tuition if (a) foreign national legally admitted to the US; (b) attended UT high school for at least 3 yrs; and (c) received HS degree or equivalent in UT. (UCA 53B-8-102(18)).</t>
  </si>
  <si>
    <t>Nonresident Transition Waivers</t>
  </si>
  <si>
    <t xml:space="preserve">To help transition to the stricter residency requirements established in 2002, 225 waivers for up to half of the nonresident portion of tuition and 675 for up to 100 percent of the nonresident portion of tuition are distributed to USHE institutions.  Students receiving a tuition waiver for more than 50 percent of the nonresident differential may not be counted for state enrollment funding.  (UCA 53B-8-104.5; R513-6). </t>
  </si>
  <si>
    <t xml:space="preserve">Presidents may waive up to the full nonresident portion of tuition for first-time enrolled students who have a parent or grandparent who graduated with an associate's or higher from that institution. Time on the scholarship may not counted towards establishing residency. (UCA 53B-8-103.5; R513-17.) </t>
  </si>
  <si>
    <t>Not being used or tracked</t>
  </si>
  <si>
    <t>Critical Occupations Waivers</t>
  </si>
  <si>
    <t>Full or partial waivers may be provided to encourage students to enroll in occupations critical to the state for which trained personnel are in short supply.  Regents must approve qualifying occupations.  These waivers have not been granted (UCA 53B-8-101(3); R-513-3.4.).</t>
  </si>
  <si>
    <t>Nonresident Summer School Tuition Waivers</t>
  </si>
  <si>
    <t>All or part of the difference between resident and nonresident tuition can be waived for nonresident summer school students (UCA 53B-8-101(4); R513-3.5).</t>
  </si>
  <si>
    <t>FORM R-1: TUITION AND WAIVERS</t>
  </si>
  <si>
    <t>1. Purpose of the Form:</t>
  </si>
  <si>
    <t>2. Instructions for Completing the Form:</t>
  </si>
  <si>
    <t>A.</t>
  </si>
  <si>
    <t>B.</t>
  </si>
  <si>
    <t xml:space="preserve">Complete a form for each and every line item with tuition and fees. </t>
  </si>
  <si>
    <t>C.</t>
  </si>
  <si>
    <t>Data for the TOTAL page will auto populate based on the information entered in subsequent pages.</t>
  </si>
  <si>
    <t>School of Medicine tuition should not include collections not directly paid as University of Utah tuition, i.e. WICHE/RDEP fees.</t>
  </si>
  <si>
    <t>D.</t>
  </si>
  <si>
    <t>TOTAL TUITION AND MISC. FEES (Tie to A-1 Actual, line 27)</t>
  </si>
  <si>
    <t>3. Definitions</t>
  </si>
  <si>
    <t>Tuition and Fees: Budget related tuition and fees for an academic year, including Continuing Education.</t>
  </si>
  <si>
    <t>Tuition, Gross: Total assessable budget-related tuition prior to any waiver or employee benefits.</t>
  </si>
  <si>
    <t>Academic Year:  Begins with Summer term, followed by Fall and Spring.</t>
  </si>
  <si>
    <t>Miscellaneous Fees:  Fees that are not imposed primarily for the purpose of cost reimbursement (example: library fines and application fees) or general student fees approved by the Regents and not earmarked for a specific purpose (SBR policy R521).</t>
  </si>
  <si>
    <t>National Guard Waivers:  2.5% of the Resident Waiver amount listed on line f-1. Any amount set aside but not claimed 60 days prior to the beginning of the term may be used for other qualified students.</t>
  </si>
  <si>
    <t>Of the amount waived for resident students, 2.5 percent of the total amount waived is set aside for members of the Utah National Guard. Any amount set aside but not claimed 60 days prior to the beginning of the term may be used for other qualified students. (UCA 53B-8-101(1)(b); R513-3.2.)</t>
  </si>
  <si>
    <t>Adjusted Gross Tuition [b - c - d]</t>
  </si>
  <si>
    <t>Athletic</t>
  </si>
  <si>
    <t>Dixie Good Neighbor</t>
  </si>
  <si>
    <t>Border</t>
  </si>
  <si>
    <t>Non Resident Transition (HB 75)</t>
  </si>
  <si>
    <t>Form Type:</t>
  </si>
  <si>
    <t>Due Dates:</t>
  </si>
  <si>
    <t>Line Item:</t>
  </si>
  <si>
    <t>E.</t>
  </si>
  <si>
    <t>Total Institution</t>
  </si>
  <si>
    <t>E&amp;G</t>
  </si>
  <si>
    <t>On the E&amp;G page, select your Institution and Form Type from the drop down menus. Doing so will auto populate your selection on all other pages. Then, enter name of Preparer and form Submission Date.</t>
  </si>
  <si>
    <t>Resident Waivers:</t>
  </si>
  <si>
    <t>National Guard Waivers:</t>
  </si>
  <si>
    <t>F.</t>
  </si>
  <si>
    <t xml:space="preserve">Based on the file name conventions below, save your completed form as: </t>
  </si>
  <si>
    <t>"[Institution Number &amp; Name] [Fiscal Year] [Form Number &amp; Name]"    ex:  "01 UU 2015 R-2 Student Fee Proposal"</t>
  </si>
  <si>
    <t xml:space="preserve">File name conventions: </t>
  </si>
  <si>
    <t>01 UU; 02 USU; 03 WSU; 04 SUU; 05 Snow; 06 DSU; 07 UVU; 08 SLCC</t>
  </si>
  <si>
    <t>G.</t>
  </si>
  <si>
    <t>If this icon        appears on any of the pages, review your data for accuracy and correct, as needed. The sum of lines f-1 and f-2 should not exceed the maximum 10% of Resident Waivers.</t>
  </si>
  <si>
    <t>(f1+f2) not to exceed</t>
  </si>
  <si>
    <t>Calculate tuition and fees for annualized budget-related FTE enrollment, as well as report the amounts of tuition waivers.  Waivers are limited by State Statute 53B-8-101, 103 and 104, and 53B-9-101. Also see SBR R165-7.5 for Concurrent Enrollment Waivers and SBR R513 for Waivers and Rate Reductions.</t>
  </si>
  <si>
    <t>- June 20, 2017</t>
  </si>
  <si>
    <t>- October 17, 2017</t>
  </si>
  <si>
    <t>FY18 Budget</t>
  </si>
  <si>
    <t>FY17 Actual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</si>
</sst>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6" formatCode="&quot;$&quot;#,##0_);[Red]\(&quot;$&quot;#,##0\)"/>
    <numFmt numFmtId="164" formatCode="0.0%"/>
    <numFmt numFmtId="165" formatCode="[$-409]mmmm\ d\,\ yyyy;@"/>
    <numFmt numFmtId="166" formatCode="&quot;Max not to exceed 10% or &quot;&quot;$&quot;#,##0_);\(&quot;$&quot;#,##0\)"/>
    <numFmt numFmtId="167" formatCode="&quot;10% or &quot;&quot;$&quot;#,##0_);\(&quot;$&quot;#,##0\)"/>
    <numFmt numFmtId="168" formatCode="&quot;National Guard, at least 2.5% or&quot;\ &quot;$&quot;#,##0_);\(&quot;$&quot;#,##0\)"/>
    <numFmt numFmtId="169" formatCode="&quot;Resident, not to exceed&quot;\ &quot;$&quot;#,##0_);&quot;Resident, not to exceed&quot;\ \(&quot;$&quot;#,##0\)"/>
    <numFmt numFmtId="170" formatCode="&quot;Resident, not to exceed &quot;&quot;$&quot;#,##0_);&quot;Resident, not to exceed&quot;\ \(&quot;$&quot;#,##0\)"/>
  </numFmts>
  <fonts count="26" x14ac:knownFonts="1">
    <font>
      <sz val="10"/>
      <name val="Arial"/>
    </font>
    <font>
      <b/>
      <sz val="18"/>
      <name val="Arial"/>
      <family val="2"/>
    </font>
    <font>
      <b/>
      <sz val="12"/>
      <name val="Arial"/>
      <family val="2"/>
    </font>
    <font>
      <b/>
      <sz val="12"/>
      <name val="Arial Narrow"/>
      <family val="2"/>
    </font>
    <font>
      <sz val="10"/>
      <name val="Arial Narrow"/>
      <family val="2"/>
    </font>
    <font>
      <b/>
      <sz val="10"/>
      <name val="Arial Narrow"/>
      <family val="2"/>
    </font>
    <font>
      <sz val="12"/>
      <name val="Arial Narrow"/>
      <family val="2"/>
    </font>
    <font>
      <i/>
      <sz val="10"/>
      <name val="Arial Narrow"/>
      <family val="2"/>
    </font>
    <font>
      <sz val="14"/>
      <name val="Arial Narrow"/>
      <family val="2"/>
    </font>
    <font>
      <b/>
      <sz val="14"/>
      <name val="Arial Narrow"/>
      <family val="2"/>
    </font>
    <font>
      <i/>
      <sz val="12"/>
      <name val="Arial Narrow"/>
      <family val="2"/>
    </font>
    <font>
      <b/>
      <sz val="16"/>
      <name val="Arial Narrow"/>
      <family val="2"/>
    </font>
    <font>
      <sz val="10"/>
      <name val="Arial"/>
      <family val="2"/>
    </font>
    <font>
      <sz val="10"/>
      <name val="Arial"/>
      <family val="2"/>
    </font>
    <font>
      <sz val="10"/>
      <name val="Arial"/>
      <family val="2"/>
    </font>
    <font>
      <sz val="16"/>
      <name val="Arial"/>
      <family val="2"/>
    </font>
    <font>
      <sz val="12"/>
      <name val="Arial"/>
      <family val="2"/>
    </font>
    <font>
      <i/>
      <sz val="11"/>
      <name val="Arial Narrow"/>
      <family val="2"/>
    </font>
    <font>
      <sz val="10"/>
      <name val="Arial"/>
    </font>
    <font>
      <i/>
      <sz val="11"/>
      <color rgb="FF7F7F7F"/>
      <name val="Calibri"/>
      <family val="2"/>
      <scheme val="minor"/>
    </font>
    <font>
      <u/>
      <sz val="10"/>
      <color theme="10"/>
      <name val="Arial"/>
      <family val="2"/>
    </font>
    <font>
      <i/>
      <sz val="10"/>
      <color rgb="FF7F7F7F"/>
      <name val="Calibri"/>
      <family val="2"/>
      <scheme val="minor"/>
    </font>
    <font>
      <sz val="10"/>
      <color rgb="FFFF0000"/>
      <name val="Arial Narrow"/>
      <family val="2"/>
    </font>
    <font>
      <b/>
      <sz val="10"/>
      <name val="Wingdings"/>
      <charset val="2"/>
    </font>
    <font>
      <b/>
      <sz val="18"/>
      <name val="Arial"/>
    </font>
    <font>
      <b/>
      <sz val="12"/>
      <name val="Arial"/>
    </font>
  </fonts>
  <fills count="10">
    <fill>
      <patternFill patternType="none"/>
    </fill>
    <fill>
      <patternFill patternType="gray125"/>
    </fill>
    <fill>
      <patternFill patternType="solid">
        <fgColor indexed="9"/>
        <bgColor indexed="9"/>
      </patternFill>
    </fill>
    <fill>
      <patternFill patternType="solid">
        <fgColor indexed="8"/>
        <bgColor indexed="64"/>
      </patternFill>
    </fill>
    <fill>
      <patternFill patternType="solid">
        <fgColor indexed="22"/>
        <bgColor indexed="64"/>
      </patternFill>
    </fill>
    <fill>
      <patternFill patternType="solid">
        <fgColor theme="6" tint="0.39997558519241921"/>
        <bgColor indexed="64"/>
      </patternFill>
    </fill>
    <fill>
      <patternFill patternType="solid">
        <fgColor indexed="9"/>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s>
  <borders count="28">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s>
  <cellStyleXfs count="50">
    <xf numFmtId="0" fontId="0" fillId="0" borderId="0">
      <alignment vertical="top"/>
    </xf>
    <xf numFmtId="3" fontId="12" fillId="2" borderId="0" applyFont="0" applyFill="0" applyBorder="0" applyAlignment="0" applyProtection="0"/>
    <xf numFmtId="5" fontId="12" fillId="2" borderId="0" applyFont="0" applyFill="0" applyBorder="0" applyAlignment="0" applyProtection="0"/>
    <xf numFmtId="0" fontId="12" fillId="2" borderId="0" applyFont="0" applyFill="0" applyBorder="0" applyAlignment="0" applyProtection="0"/>
    <xf numFmtId="2" fontId="12" fillId="2" borderId="0" applyFont="0" applyFill="0" applyBorder="0" applyAlignment="0" applyProtection="0"/>
    <xf numFmtId="0" fontId="1" fillId="2" borderId="0" applyFont="0" applyFill="0" applyBorder="0" applyAlignment="0" applyProtection="0"/>
    <xf numFmtId="0" fontId="2" fillId="2" borderId="0" applyFont="0" applyFill="0" applyBorder="0" applyAlignment="0" applyProtection="0"/>
    <xf numFmtId="0" fontId="12" fillId="2" borderId="0" applyFont="0" applyFill="0" applyBorder="0" applyAlignment="0" applyProtection="0"/>
    <xf numFmtId="3" fontId="13" fillId="2" borderId="0" applyFont="0" applyFill="0" applyBorder="0" applyAlignment="0" applyProtection="0"/>
    <xf numFmtId="5" fontId="13" fillId="2" borderId="0" applyFont="0" applyFill="0" applyBorder="0" applyAlignment="0" applyProtection="0"/>
    <xf numFmtId="0" fontId="13" fillId="2" borderId="0" applyFont="0" applyFill="0" applyBorder="0" applyAlignment="0" applyProtection="0"/>
    <xf numFmtId="2" fontId="13" fillId="2" borderId="0" applyFont="0" applyFill="0" applyBorder="0" applyAlignment="0" applyProtection="0"/>
    <xf numFmtId="0" fontId="13" fillId="2" borderId="0" applyFont="0" applyFill="0" applyBorder="0" applyAlignment="0" applyProtection="0"/>
    <xf numFmtId="9" fontId="12" fillId="0" borderId="0" applyFont="0" applyFill="0" applyBorder="0" applyAlignment="0" applyProtection="0"/>
    <xf numFmtId="0" fontId="14" fillId="0" borderId="0"/>
    <xf numFmtId="3" fontId="12" fillId="2" borderId="0"/>
    <xf numFmtId="0" fontId="12" fillId="0" borderId="0"/>
    <xf numFmtId="0" fontId="12" fillId="0" borderId="0">
      <alignment vertical="top"/>
    </xf>
    <xf numFmtId="0" fontId="1" fillId="2" borderId="0" applyFont="0" applyFill="0" applyBorder="0" applyAlignment="0" applyProtection="0"/>
    <xf numFmtId="0" fontId="2" fillId="2" borderId="0" applyFont="0" applyFill="0" applyBorder="0" applyAlignment="0" applyProtection="0"/>
    <xf numFmtId="0" fontId="12" fillId="2" borderId="0" applyFont="0" applyFill="0" applyBorder="0" applyAlignment="0" applyProtection="0"/>
    <xf numFmtId="3" fontId="12" fillId="2" borderId="0" applyFont="0" applyFill="0" applyBorder="0" applyAlignment="0" applyProtection="0"/>
    <xf numFmtId="5" fontId="12" fillId="2" borderId="0" applyFont="0" applyFill="0" applyBorder="0" applyAlignment="0" applyProtection="0"/>
    <xf numFmtId="0" fontId="12" fillId="2" borderId="0" applyFont="0" applyFill="0" applyBorder="0" applyAlignment="0" applyProtection="0"/>
    <xf numFmtId="2" fontId="12" fillId="2" borderId="0" applyFont="0" applyFill="0" applyBorder="0" applyAlignment="0" applyProtection="0"/>
    <xf numFmtId="0" fontId="12" fillId="2" borderId="0" applyFont="0" applyFill="0" applyBorder="0" applyAlignment="0" applyProtection="0"/>
    <xf numFmtId="0" fontId="12" fillId="0" borderId="0"/>
    <xf numFmtId="0" fontId="18" fillId="0" borderId="0"/>
    <xf numFmtId="0" fontId="19" fillId="0" borderId="0" applyNumberFormat="0" applyFill="0" applyBorder="0" applyAlignment="0" applyProtection="0"/>
    <xf numFmtId="0" fontId="20" fillId="0" borderId="0" applyNumberFormat="0" applyFill="0" applyBorder="0" applyAlignment="0" applyProtection="0">
      <alignment vertical="top"/>
    </xf>
    <xf numFmtId="4" fontId="18" fillId="2" borderId="0" applyFont="0" applyFill="0" applyBorder="0" applyAlignment="0" applyProtection="0"/>
    <xf numFmtId="3" fontId="18" fillId="2" borderId="0" applyFont="0" applyFill="0" applyBorder="0" applyAlignment="0" applyProtection="0"/>
    <xf numFmtId="5" fontId="18" fillId="2" borderId="0" applyFont="0" applyFill="0" applyBorder="0" applyAlignment="0" applyProtection="0"/>
    <xf numFmtId="0" fontId="18" fillId="2" borderId="0" applyFont="0" applyFill="0" applyBorder="0" applyAlignment="0" applyProtection="0"/>
    <xf numFmtId="2" fontId="18" fillId="2" borderId="0" applyFont="0" applyFill="0" applyBorder="0" applyAlignment="0" applyProtection="0"/>
    <xf numFmtId="0" fontId="24" fillId="2" borderId="0" applyFont="0" applyFill="0" applyBorder="0" applyAlignment="0" applyProtection="0"/>
    <xf numFmtId="0" fontId="25" fillId="2" borderId="0" applyFont="0" applyFill="0" applyBorder="0" applyAlignment="0" applyProtection="0"/>
    <xf numFmtId="0" fontId="18" fillId="2" borderId="0" applyFont="0" applyFill="0" applyBorder="0" applyAlignment="0" applyProtection="0"/>
    <xf numFmtId="0" fontId="18" fillId="0" borderId="0"/>
    <xf numFmtId="0" fontId="18" fillId="0" borderId="0"/>
    <xf numFmtId="3" fontId="12" fillId="2" borderId="0" applyFont="0" applyFill="0" applyBorder="0" applyAlignment="0" applyProtection="0"/>
    <xf numFmtId="5" fontId="12" fillId="2" borderId="0" applyFont="0" applyFill="0" applyBorder="0" applyAlignment="0" applyProtection="0"/>
    <xf numFmtId="0" fontId="12" fillId="2" borderId="0" applyFont="0" applyFill="0" applyBorder="0" applyAlignment="0" applyProtection="0"/>
    <xf numFmtId="2" fontId="12" fillId="2" borderId="0" applyFont="0" applyFill="0" applyBorder="0" applyAlignment="0" applyProtection="0"/>
    <xf numFmtId="0" fontId="1" fillId="2" borderId="0" applyFont="0" applyFill="0" applyBorder="0" applyAlignment="0" applyProtection="0"/>
    <xf numFmtId="0" fontId="2" fillId="2" borderId="0" applyFont="0" applyFill="0" applyBorder="0" applyAlignment="0" applyProtection="0"/>
    <xf numFmtId="0" fontId="12" fillId="2" borderId="0" applyFont="0" applyFill="0" applyBorder="0" applyAlignment="0" applyProtection="0"/>
    <xf numFmtId="9" fontId="12" fillId="0" borderId="0" applyFont="0" applyFill="0" applyBorder="0" applyAlignment="0" applyProtection="0"/>
    <xf numFmtId="0" fontId="12" fillId="0" borderId="0"/>
    <xf numFmtId="0" fontId="12" fillId="0" borderId="0"/>
  </cellStyleXfs>
  <cellXfs count="194">
    <xf numFmtId="5" fontId="0" fillId="2" borderId="0" xfId="0" applyNumberFormat="1" applyFill="1" applyAlignment="1"/>
    <xf numFmtId="5" fontId="4" fillId="0" borderId="0" xfId="0" applyNumberFormat="1" applyFont="1" applyFill="1" applyAlignment="1"/>
    <xf numFmtId="5" fontId="4" fillId="0" borderId="0" xfId="0" applyNumberFormat="1" applyFont="1" applyFill="1" applyAlignment="1">
      <alignment horizontal="center"/>
    </xf>
    <xf numFmtId="0" fontId="9" fillId="0" borderId="0" xfId="16" applyFont="1" applyBorder="1" applyAlignment="1"/>
    <xf numFmtId="5" fontId="5" fillId="0" borderId="0" xfId="0" applyNumberFormat="1" applyFont="1" applyFill="1" applyAlignment="1">
      <alignment horizontal="left"/>
    </xf>
    <xf numFmtId="0" fontId="18" fillId="0" borderId="0" xfId="27"/>
    <xf numFmtId="0" fontId="4" fillId="6" borderId="0" xfId="27" applyFont="1" applyFill="1"/>
    <xf numFmtId="0" fontId="8" fillId="6" borderId="14" xfId="27" applyFont="1" applyFill="1" applyBorder="1"/>
    <xf numFmtId="0" fontId="11" fillId="2" borderId="14" xfId="15" applyNumberFormat="1" applyFont="1" applyFill="1" applyBorder="1" applyAlignment="1">
      <alignment horizontal="left"/>
    </xf>
    <xf numFmtId="5" fontId="5" fillId="0" borderId="0" xfId="0" applyNumberFormat="1" applyFont="1" applyFill="1" applyAlignment="1"/>
    <xf numFmtId="5" fontId="4" fillId="0" borderId="0" xfId="0" applyNumberFormat="1" applyFont="1" applyFill="1" applyAlignment="1">
      <alignment vertical="top" wrapText="1"/>
    </xf>
    <xf numFmtId="0" fontId="11" fillId="2" borderId="14" xfId="15" applyNumberFormat="1" applyFont="1" applyFill="1" applyBorder="1" applyAlignment="1"/>
    <xf numFmtId="5" fontId="4" fillId="0" borderId="0" xfId="0" quotePrefix="1" applyNumberFormat="1" applyFont="1" applyFill="1" applyAlignment="1"/>
    <xf numFmtId="0" fontId="4" fillId="0" borderId="0" xfId="26" applyFont="1" applyFill="1" applyAlignment="1"/>
    <xf numFmtId="0" fontId="4" fillId="0" borderId="0" xfId="26" applyFont="1" applyFill="1" applyAlignment="1">
      <alignment vertical="top"/>
    </xf>
    <xf numFmtId="0" fontId="4" fillId="0" borderId="0" xfId="26" applyFont="1" applyFill="1" applyAlignment="1">
      <alignment vertical="top" wrapText="1"/>
    </xf>
    <xf numFmtId="5" fontId="4" fillId="0" borderId="0" xfId="0" applyNumberFormat="1" applyFont="1" applyFill="1" applyAlignment="1">
      <alignment vertical="top"/>
    </xf>
    <xf numFmtId="5" fontId="4" fillId="0" borderId="0" xfId="0" quotePrefix="1" applyNumberFormat="1" applyFont="1" applyFill="1" applyAlignment="1">
      <alignment vertical="top"/>
    </xf>
    <xf numFmtId="0" fontId="4" fillId="5" borderId="0" xfId="14" applyNumberFormat="1" applyFont="1" applyFill="1" applyAlignment="1" applyProtection="1">
      <alignment horizontal="left"/>
      <protection locked="0"/>
    </xf>
    <xf numFmtId="0" fontId="9" fillId="0" borderId="1" xfId="16" applyFont="1" applyBorder="1" applyAlignment="1" applyProtection="1">
      <alignment horizontal="left"/>
    </xf>
    <xf numFmtId="0" fontId="12" fillId="0" borderId="0" xfId="16" applyProtection="1"/>
    <xf numFmtId="0" fontId="10" fillId="0" borderId="0" xfId="16" applyFont="1" applyProtection="1"/>
    <xf numFmtId="0" fontId="3" fillId="0" borderId="19" xfId="16" applyFont="1" applyBorder="1" applyAlignment="1" applyProtection="1">
      <alignment horizontal="left" vertical="top" wrapText="1"/>
    </xf>
    <xf numFmtId="0" fontId="3" fillId="0" borderId="20" xfId="16" applyFont="1" applyBorder="1" applyAlignment="1" applyProtection="1">
      <alignment horizontal="center" vertical="top" wrapText="1"/>
    </xf>
    <xf numFmtId="0" fontId="12" fillId="0" borderId="0" xfId="16" applyAlignment="1" applyProtection="1">
      <alignment horizontal="center" vertical="center"/>
    </xf>
    <xf numFmtId="0" fontId="10" fillId="0" borderId="21" xfId="16" applyFont="1" applyBorder="1" applyAlignment="1" applyProtection="1">
      <alignment horizontal="left" vertical="center" wrapText="1"/>
    </xf>
    <xf numFmtId="0" fontId="6" fillId="0" borderId="22" xfId="16" applyFont="1" applyBorder="1" applyAlignment="1" applyProtection="1">
      <alignment horizontal="justify" vertical="top" wrapText="1"/>
    </xf>
    <xf numFmtId="0" fontId="10" fillId="0" borderId="23" xfId="16" applyFont="1" applyBorder="1" applyAlignment="1" applyProtection="1">
      <alignment horizontal="left" vertical="center" wrapText="1"/>
    </xf>
    <xf numFmtId="0" fontId="6" fillId="0" borderId="24" xfId="16" applyFont="1" applyBorder="1" applyAlignment="1" applyProtection="1">
      <alignment horizontal="justify" vertical="top" wrapText="1"/>
    </xf>
    <xf numFmtId="0" fontId="6" fillId="0" borderId="24" xfId="16" applyFont="1" applyBorder="1" applyAlignment="1" applyProtection="1">
      <alignment vertical="top" wrapText="1"/>
    </xf>
    <xf numFmtId="0" fontId="12" fillId="0" borderId="0" xfId="16" applyFont="1" applyProtection="1"/>
    <xf numFmtId="0" fontId="10" fillId="0" borderId="23" xfId="16" applyFont="1" applyFill="1" applyBorder="1" applyAlignment="1" applyProtection="1">
      <alignment horizontal="left" vertical="center" wrapText="1"/>
    </xf>
    <xf numFmtId="0" fontId="6" fillId="0" borderId="24" xfId="16" applyFont="1" applyBorder="1" applyAlignment="1" applyProtection="1">
      <alignment wrapText="1"/>
    </xf>
    <xf numFmtId="5" fontId="17" fillId="0" borderId="23" xfId="17" applyNumberFormat="1" applyFont="1" applyFill="1" applyBorder="1" applyAlignment="1" applyProtection="1">
      <alignment vertical="center"/>
    </xf>
    <xf numFmtId="5" fontId="10" fillId="0" borderId="25" xfId="17" applyNumberFormat="1" applyFont="1" applyFill="1" applyBorder="1" applyAlignment="1" applyProtection="1">
      <alignment vertical="center"/>
    </xf>
    <xf numFmtId="0" fontId="6" fillId="0" borderId="26" xfId="16" applyFont="1" applyBorder="1" applyAlignment="1" applyProtection="1">
      <alignment wrapText="1"/>
    </xf>
    <xf numFmtId="0" fontId="10" fillId="0" borderId="5" xfId="16" applyFont="1" applyBorder="1" applyAlignment="1" applyProtection="1">
      <alignment horizontal="left" vertical="center" wrapText="1"/>
    </xf>
    <xf numFmtId="0" fontId="6" fillId="0" borderId="3" xfId="16" applyFont="1" applyBorder="1" applyAlignment="1" applyProtection="1">
      <alignment horizontal="justify" vertical="top" wrapText="1"/>
    </xf>
    <xf numFmtId="0" fontId="3" fillId="0" borderId="5" xfId="16" applyFont="1" applyBorder="1" applyAlignment="1" applyProtection="1">
      <alignment horizontal="left" vertical="center" wrapText="1"/>
    </xf>
    <xf numFmtId="0" fontId="10" fillId="0" borderId="19" xfId="16" applyFont="1" applyBorder="1" applyAlignment="1" applyProtection="1">
      <alignment horizontal="left" vertical="center" wrapText="1"/>
    </xf>
    <xf numFmtId="0" fontId="6" fillId="0" borderId="20" xfId="16" applyFont="1" applyBorder="1" applyAlignment="1" applyProtection="1">
      <alignment horizontal="justify" vertical="top" wrapText="1"/>
    </xf>
    <xf numFmtId="0" fontId="10" fillId="0" borderId="4" xfId="16" applyFont="1" applyBorder="1" applyAlignment="1" applyProtection="1">
      <alignment horizontal="left" vertical="center" wrapText="1"/>
    </xf>
    <xf numFmtId="0" fontId="6" fillId="0" borderId="2" xfId="16" applyFont="1" applyBorder="1" applyAlignment="1" applyProtection="1">
      <alignment horizontal="justify" vertical="top" wrapText="1"/>
    </xf>
    <xf numFmtId="0" fontId="11" fillId="0" borderId="14" xfId="14" applyFont="1" applyFill="1" applyBorder="1" applyAlignment="1" applyProtection="1">
      <alignment horizontal="left"/>
    </xf>
    <xf numFmtId="0" fontId="15" fillId="0" borderId="14" xfId="14" applyFont="1" applyBorder="1" applyAlignment="1" applyProtection="1">
      <alignment horizontal="left"/>
    </xf>
    <xf numFmtId="0" fontId="15" fillId="0" borderId="0" xfId="14" applyFont="1" applyBorder="1" applyAlignment="1" applyProtection="1">
      <alignment horizontal="left"/>
    </xf>
    <xf numFmtId="5" fontId="4" fillId="0" borderId="0" xfId="0" applyNumberFormat="1" applyFont="1" applyFill="1" applyAlignment="1" applyProtection="1"/>
    <xf numFmtId="0" fontId="3" fillId="0" borderId="0" xfId="14" applyFont="1" applyProtection="1"/>
    <xf numFmtId="0" fontId="6" fillId="0" borderId="0" xfId="14" applyFont="1" applyFill="1" applyProtection="1"/>
    <xf numFmtId="0" fontId="4" fillId="0" borderId="0" xfId="14" applyFont="1" applyFill="1" applyProtection="1"/>
    <xf numFmtId="0" fontId="7" fillId="0" borderId="0" xfId="14" applyFont="1" applyFill="1" applyAlignment="1" applyProtection="1">
      <alignment horizontal="right"/>
    </xf>
    <xf numFmtId="0" fontId="4" fillId="0" borderId="0" xfId="14" applyFont="1" applyAlignment="1" applyProtection="1">
      <alignment horizontal="right"/>
    </xf>
    <xf numFmtId="0" fontId="4" fillId="0" borderId="0" xfId="14" applyNumberFormat="1" applyFont="1" applyFill="1" applyAlignment="1" applyProtection="1">
      <alignment horizontal="center"/>
    </xf>
    <xf numFmtId="0" fontId="4" fillId="0" borderId="0" xfId="14" applyNumberFormat="1" applyFont="1" applyFill="1" applyAlignment="1" applyProtection="1">
      <alignment horizontal="right"/>
    </xf>
    <xf numFmtId="5" fontId="4" fillId="0" borderId="0" xfId="14" applyNumberFormat="1" applyFont="1" applyFill="1" applyAlignment="1" applyProtection="1">
      <alignment horizontal="right"/>
    </xf>
    <xf numFmtId="0" fontId="16" fillId="0" borderId="0" xfId="14" applyFont="1" applyProtection="1"/>
    <xf numFmtId="0" fontId="4" fillId="0" borderId="0" xfId="14" applyNumberFormat="1" applyFont="1" applyFill="1" applyAlignment="1" applyProtection="1"/>
    <xf numFmtId="0" fontId="12" fillId="0" borderId="0" xfId="14" applyFont="1" applyProtection="1"/>
    <xf numFmtId="0" fontId="4" fillId="0" borderId="0" xfId="0" applyNumberFormat="1" applyFont="1" applyFill="1" applyAlignment="1" applyProtection="1"/>
    <xf numFmtId="5" fontId="6" fillId="0" borderId="0" xfId="0" applyNumberFormat="1" applyFont="1" applyFill="1" applyAlignment="1" applyProtection="1"/>
    <xf numFmtId="5" fontId="4" fillId="0" borderId="16" xfId="0" applyNumberFormat="1" applyFont="1" applyFill="1" applyBorder="1" applyAlignment="1" applyProtection="1">
      <alignment horizontal="center"/>
    </xf>
    <xf numFmtId="5" fontId="4" fillId="0" borderId="0" xfId="0" applyNumberFormat="1" applyFont="1" applyFill="1" applyAlignment="1" applyProtection="1">
      <alignment horizontal="right"/>
    </xf>
    <xf numFmtId="5" fontId="4" fillId="0" borderId="0" xfId="0" applyNumberFormat="1" applyFont="1" applyFill="1" applyAlignment="1" applyProtection="1">
      <alignment horizontal="center"/>
    </xf>
    <xf numFmtId="5" fontId="4" fillId="0" borderId="0" xfId="0" applyNumberFormat="1" applyFont="1" applyFill="1" applyBorder="1" applyAlignment="1" applyProtection="1"/>
    <xf numFmtId="0" fontId="4" fillId="0" borderId="0" xfId="13" applyNumberFormat="1" applyFont="1" applyFill="1" applyAlignment="1" applyProtection="1"/>
    <xf numFmtId="0" fontId="4" fillId="0" borderId="0" xfId="14" applyNumberFormat="1" applyFont="1" applyFill="1" applyAlignment="1" applyProtection="1">
      <alignment horizontal="center"/>
    </xf>
    <xf numFmtId="5" fontId="5" fillId="0" borderId="1" xfId="0" applyNumberFormat="1" applyFont="1" applyFill="1" applyBorder="1" applyAlignment="1" applyProtection="1"/>
    <xf numFmtId="5" fontId="4" fillId="0" borderId="1" xfId="0" applyNumberFormat="1" applyFont="1" applyFill="1" applyBorder="1" applyAlignment="1" applyProtection="1"/>
    <xf numFmtId="5" fontId="4" fillId="0" borderId="4" xfId="0" applyNumberFormat="1" applyFont="1" applyFill="1" applyBorder="1" applyAlignment="1" applyProtection="1">
      <alignment horizontal="center"/>
    </xf>
    <xf numFmtId="5" fontId="4" fillId="0" borderId="2" xfId="0" applyNumberFormat="1" applyFont="1" applyFill="1" applyBorder="1" applyAlignment="1" applyProtection="1">
      <alignment horizontal="center"/>
    </xf>
    <xf numFmtId="5" fontId="4" fillId="0" borderId="1" xfId="0" applyNumberFormat="1" applyFont="1" applyFill="1" applyBorder="1" applyAlignment="1" applyProtection="1">
      <alignment horizontal="center"/>
    </xf>
    <xf numFmtId="37" fontId="4" fillId="0" borderId="5" xfId="0" applyNumberFormat="1" applyFont="1" applyFill="1" applyBorder="1" applyAlignment="1" applyProtection="1">
      <alignment horizontal="right"/>
    </xf>
    <xf numFmtId="37" fontId="4" fillId="0" borderId="10" xfId="0" applyNumberFormat="1" applyFont="1" applyFill="1" applyBorder="1" applyAlignment="1" applyProtection="1">
      <alignment horizontal="right"/>
    </xf>
    <xf numFmtId="5" fontId="20" fillId="0" borderId="0" xfId="29" applyNumberFormat="1" applyFont="1" applyFill="1" applyBorder="1" applyAlignment="1" applyProtection="1"/>
    <xf numFmtId="5" fontId="4" fillId="0" borderId="6" xfId="0" applyNumberFormat="1" applyFont="1" applyFill="1" applyBorder="1" applyAlignment="1" applyProtection="1">
      <alignment horizontal="right"/>
    </xf>
    <xf numFmtId="5" fontId="4" fillId="0" borderId="8" xfId="0" applyNumberFormat="1" applyFont="1" applyFill="1" applyBorder="1" applyAlignment="1" applyProtection="1">
      <alignment horizontal="right"/>
    </xf>
    <xf numFmtId="5" fontId="4" fillId="0" borderId="5" xfId="0" applyNumberFormat="1" applyFont="1" applyFill="1" applyBorder="1" applyAlignment="1" applyProtection="1">
      <alignment horizontal="right"/>
    </xf>
    <xf numFmtId="5" fontId="4" fillId="0" borderId="3" xfId="0" applyNumberFormat="1" applyFont="1" applyFill="1" applyBorder="1" applyAlignment="1" applyProtection="1">
      <alignment horizontal="right"/>
    </xf>
    <xf numFmtId="5" fontId="4" fillId="0" borderId="0" xfId="0" applyNumberFormat="1" applyFont="1" applyFill="1" applyBorder="1" applyAlignment="1" applyProtection="1">
      <alignment horizontal="right"/>
    </xf>
    <xf numFmtId="5" fontId="4" fillId="0" borderId="16" xfId="0" applyNumberFormat="1" applyFont="1" applyFill="1" applyBorder="1" applyAlignment="1" applyProtection="1"/>
    <xf numFmtId="5" fontId="4" fillId="0" borderId="17" xfId="0" applyNumberFormat="1" applyFont="1" applyFill="1" applyBorder="1" applyAlignment="1" applyProtection="1">
      <alignment horizontal="center"/>
    </xf>
    <xf numFmtId="5" fontId="4" fillId="0" borderId="18" xfId="0" applyNumberFormat="1" applyFont="1" applyFill="1" applyBorder="1" applyAlignment="1" applyProtection="1">
      <alignment horizontal="center"/>
    </xf>
    <xf numFmtId="37" fontId="4" fillId="0" borderId="0" xfId="0" applyNumberFormat="1" applyFont="1" applyFill="1" applyAlignment="1" applyProtection="1"/>
    <xf numFmtId="5" fontId="4" fillId="0" borderId="10" xfId="0" applyNumberFormat="1" applyFont="1" applyFill="1" applyBorder="1" applyAlignment="1" applyProtection="1">
      <alignment horizontal="center"/>
    </xf>
    <xf numFmtId="5" fontId="7" fillId="3" borderId="19" xfId="0" applyNumberFormat="1" applyFont="1" applyFill="1" applyBorder="1" applyAlignment="1" applyProtection="1">
      <alignment horizontal="right"/>
    </xf>
    <xf numFmtId="5" fontId="7" fillId="3" borderId="20" xfId="0" applyNumberFormat="1" applyFont="1" applyFill="1" applyBorder="1" applyAlignment="1" applyProtection="1">
      <alignment horizontal="right"/>
    </xf>
    <xf numFmtId="5" fontId="4" fillId="0" borderId="10" xfId="0" applyNumberFormat="1" applyFont="1" applyFill="1" applyBorder="1" applyAlignment="1" applyProtection="1">
      <alignment horizontal="right"/>
    </xf>
    <xf numFmtId="5" fontId="4" fillId="0" borderId="6" xfId="0" applyNumberFormat="1" applyFont="1" applyFill="1" applyBorder="1" applyAlignment="1" applyProtection="1">
      <alignment horizontal="center"/>
    </xf>
    <xf numFmtId="5" fontId="7" fillId="3" borderId="5" xfId="0" applyNumberFormat="1" applyFont="1" applyFill="1" applyBorder="1" applyAlignment="1" applyProtection="1">
      <alignment horizontal="right"/>
    </xf>
    <xf numFmtId="5" fontId="7" fillId="3" borderId="3" xfId="0" applyNumberFormat="1" applyFont="1" applyFill="1" applyBorder="1" applyAlignment="1" applyProtection="1">
      <alignment horizontal="right"/>
    </xf>
    <xf numFmtId="5" fontId="20" fillId="0" borderId="6" xfId="29" applyNumberFormat="1" applyFont="1" applyFill="1" applyBorder="1" applyAlignment="1" applyProtection="1"/>
    <xf numFmtId="0" fontId="21" fillId="0" borderId="0" xfId="28" applyNumberFormat="1" applyFont="1" applyFill="1" applyAlignment="1" applyProtection="1"/>
    <xf numFmtId="5" fontId="22" fillId="0" borderId="0" xfId="0" applyNumberFormat="1" applyFont="1" applyFill="1" applyAlignment="1" applyProtection="1"/>
    <xf numFmtId="5" fontId="4" fillId="3" borderId="5" xfId="0" applyNumberFormat="1" applyFont="1" applyFill="1" applyBorder="1" applyAlignment="1" applyProtection="1">
      <alignment horizontal="right"/>
    </xf>
    <xf numFmtId="5" fontId="4" fillId="3" borderId="3" xfId="0" applyNumberFormat="1" applyFont="1" applyFill="1" applyBorder="1" applyAlignment="1" applyProtection="1">
      <alignment horizontal="right"/>
    </xf>
    <xf numFmtId="5" fontId="4" fillId="0" borderId="6" xfId="0" applyNumberFormat="1" applyFont="1" applyFill="1" applyBorder="1" applyAlignment="1" applyProtection="1">
      <alignment horizontal="center" wrapText="1"/>
    </xf>
    <xf numFmtId="5" fontId="20" fillId="0" borderId="8" xfId="29" applyNumberFormat="1" applyFont="1" applyFill="1" applyBorder="1" applyAlignment="1" applyProtection="1"/>
    <xf numFmtId="5" fontId="4" fillId="0" borderId="8" xfId="0" applyNumberFormat="1" applyFont="1" applyFill="1" applyBorder="1" applyAlignment="1" applyProtection="1">
      <alignment horizontal="center"/>
    </xf>
    <xf numFmtId="5" fontId="7" fillId="3" borderId="4" xfId="0" applyNumberFormat="1" applyFont="1" applyFill="1" applyBorder="1" applyAlignment="1" applyProtection="1">
      <alignment horizontal="right"/>
    </xf>
    <xf numFmtId="5" fontId="7" fillId="3" borderId="2" xfId="0" applyNumberFormat="1" applyFont="1" applyFill="1" applyBorder="1" applyAlignment="1" applyProtection="1">
      <alignment horizontal="right"/>
    </xf>
    <xf numFmtId="5" fontId="4" fillId="7" borderId="0" xfId="0" applyNumberFormat="1" applyFont="1" applyFill="1" applyAlignment="1" applyProtection="1">
      <alignment horizontal="center"/>
    </xf>
    <xf numFmtId="5" fontId="4" fillId="7" borderId="0" xfId="0" applyNumberFormat="1" applyFont="1" applyFill="1" applyAlignment="1" applyProtection="1"/>
    <xf numFmtId="5" fontId="4" fillId="7" borderId="5" xfId="0" applyNumberFormat="1" applyFont="1" applyFill="1" applyBorder="1" applyAlignment="1" applyProtection="1">
      <alignment horizontal="right"/>
    </xf>
    <xf numFmtId="5" fontId="4" fillId="7" borderId="3" xfId="0" applyNumberFormat="1" applyFont="1" applyFill="1" applyBorder="1" applyAlignment="1" applyProtection="1">
      <alignment horizontal="right"/>
    </xf>
    <xf numFmtId="5" fontId="4" fillId="7" borderId="0" xfId="0" applyNumberFormat="1" applyFont="1" applyFill="1" applyBorder="1" applyAlignment="1" applyProtection="1">
      <alignment horizontal="right"/>
    </xf>
    <xf numFmtId="5" fontId="4" fillId="7" borderId="7" xfId="0" applyNumberFormat="1" applyFont="1" applyFill="1" applyBorder="1" applyAlignment="1" applyProtection="1">
      <alignment horizontal="right"/>
    </xf>
    <xf numFmtId="10" fontId="4" fillId="0" borderId="4" xfId="13" applyNumberFormat="1" applyFont="1" applyFill="1" applyBorder="1" applyAlignment="1" applyProtection="1">
      <alignment horizontal="right"/>
    </xf>
    <xf numFmtId="10" fontId="4" fillId="0" borderId="2" xfId="13" applyNumberFormat="1" applyFont="1" applyFill="1" applyBorder="1" applyAlignment="1" applyProtection="1">
      <alignment horizontal="right"/>
    </xf>
    <xf numFmtId="10" fontId="4" fillId="0" borderId="1" xfId="13" applyNumberFormat="1" applyFont="1" applyFill="1" applyBorder="1" applyAlignment="1" applyProtection="1">
      <alignment horizontal="right"/>
    </xf>
    <xf numFmtId="10" fontId="4" fillId="0" borderId="8" xfId="13" applyNumberFormat="1" applyFont="1" applyFill="1" applyBorder="1" applyAlignment="1" applyProtection="1">
      <alignment horizontal="right"/>
    </xf>
    <xf numFmtId="164" fontId="4" fillId="0" borderId="0" xfId="0" applyNumberFormat="1" applyFont="1" applyFill="1" applyBorder="1" applyAlignment="1" applyProtection="1">
      <alignment horizontal="right"/>
    </xf>
    <xf numFmtId="164" fontId="4" fillId="0" borderId="6" xfId="0" applyNumberFormat="1" applyFont="1" applyFill="1" applyBorder="1" applyAlignment="1" applyProtection="1">
      <alignment horizontal="right"/>
    </xf>
    <xf numFmtId="0" fontId="20" fillId="0" borderId="0" xfId="29" applyNumberFormat="1" applyFont="1" applyFill="1" applyAlignment="1" applyProtection="1"/>
    <xf numFmtId="5" fontId="5" fillId="4" borderId="9" xfId="0" applyNumberFormat="1" applyFont="1" applyFill="1" applyBorder="1" applyAlignment="1" applyProtection="1">
      <alignment horizontal="right"/>
    </xf>
    <xf numFmtId="37" fontId="4" fillId="5" borderId="5" xfId="0" applyNumberFormat="1" applyFont="1" applyFill="1" applyBorder="1" applyAlignment="1" applyProtection="1">
      <alignment horizontal="right"/>
      <protection locked="0"/>
    </xf>
    <xf numFmtId="37" fontId="4" fillId="5" borderId="3" xfId="0" applyNumberFormat="1" applyFont="1" applyFill="1" applyBorder="1" applyAlignment="1" applyProtection="1">
      <alignment horizontal="right"/>
      <protection locked="0"/>
    </xf>
    <xf numFmtId="37" fontId="4" fillId="5" borderId="0" xfId="0" applyNumberFormat="1" applyFont="1" applyFill="1" applyBorder="1" applyAlignment="1" applyProtection="1">
      <alignment horizontal="right"/>
      <protection locked="0"/>
    </xf>
    <xf numFmtId="5" fontId="7" fillId="3" borderId="6" xfId="0" applyNumberFormat="1" applyFont="1" applyFill="1" applyBorder="1" applyAlignment="1" applyProtection="1">
      <alignment horizontal="right"/>
    </xf>
    <xf numFmtId="5" fontId="7" fillId="8" borderId="3" xfId="0" applyNumberFormat="1" applyFont="1" applyFill="1" applyBorder="1" applyAlignment="1" applyProtection="1">
      <alignment horizontal="right"/>
    </xf>
    <xf numFmtId="5" fontId="7" fillId="8" borderId="5" xfId="0" applyNumberFormat="1" applyFont="1" applyFill="1" applyBorder="1" applyAlignment="1" applyProtection="1">
      <alignment horizontal="right"/>
    </xf>
    <xf numFmtId="5" fontId="20" fillId="0" borderId="0" xfId="29" applyNumberFormat="1" applyFont="1" applyFill="1" applyAlignment="1" applyProtection="1"/>
    <xf numFmtId="0" fontId="3" fillId="0" borderId="0" xfId="14" applyFont="1" applyProtection="1">
      <protection hidden="1"/>
    </xf>
    <xf numFmtId="0" fontId="4" fillId="0" borderId="0" xfId="14" applyNumberFormat="1" applyFont="1" applyFill="1" applyAlignment="1" applyProtection="1">
      <alignment horizontal="center"/>
      <protection locked="0"/>
    </xf>
    <xf numFmtId="6" fontId="4" fillId="5" borderId="5" xfId="0" applyNumberFormat="1" applyFont="1" applyFill="1" applyBorder="1" applyAlignment="1" applyProtection="1">
      <alignment horizontal="right"/>
      <protection locked="0"/>
    </xf>
    <xf numFmtId="6" fontId="4" fillId="5" borderId="3" xfId="0" applyNumberFormat="1" applyFont="1" applyFill="1" applyBorder="1" applyAlignment="1" applyProtection="1">
      <alignment horizontal="right"/>
      <protection locked="0"/>
    </xf>
    <xf numFmtId="6" fontId="4" fillId="5" borderId="0" xfId="0" applyNumberFormat="1" applyFont="1" applyFill="1" applyBorder="1" applyAlignment="1" applyProtection="1">
      <alignment horizontal="right"/>
      <protection locked="0"/>
    </xf>
    <xf numFmtId="6" fontId="4" fillId="5" borderId="19" xfId="0" applyNumberFormat="1" applyFont="1" applyFill="1" applyBorder="1" applyAlignment="1" applyProtection="1">
      <alignment horizontal="right"/>
      <protection locked="0"/>
    </xf>
    <xf numFmtId="6" fontId="4" fillId="5" borderId="20" xfId="0" applyNumberFormat="1" applyFont="1" applyFill="1" applyBorder="1" applyAlignment="1" applyProtection="1">
      <alignment horizontal="right"/>
      <protection locked="0"/>
    </xf>
    <xf numFmtId="6" fontId="4" fillId="5" borderId="4" xfId="0" applyNumberFormat="1" applyFont="1" applyFill="1" applyBorder="1" applyAlignment="1" applyProtection="1">
      <alignment horizontal="right"/>
      <protection locked="0"/>
    </xf>
    <xf numFmtId="6" fontId="4" fillId="5" borderId="2" xfId="0" applyNumberFormat="1" applyFont="1" applyFill="1" applyBorder="1" applyAlignment="1" applyProtection="1">
      <alignment horizontal="right"/>
      <protection locked="0"/>
    </xf>
    <xf numFmtId="6" fontId="4" fillId="5" borderId="6" xfId="0" applyNumberFormat="1" applyFont="1" applyFill="1" applyBorder="1" applyAlignment="1" applyProtection="1">
      <alignment horizontal="right"/>
      <protection locked="0"/>
    </xf>
    <xf numFmtId="6" fontId="4" fillId="0" borderId="5" xfId="0" applyNumberFormat="1" applyFont="1" applyFill="1" applyBorder="1" applyAlignment="1" applyProtection="1">
      <alignment horizontal="right"/>
    </xf>
    <xf numFmtId="6" fontId="4" fillId="0" borderId="19" xfId="0" applyNumberFormat="1" applyFont="1" applyFill="1" applyBorder="1" applyAlignment="1" applyProtection="1">
      <alignment horizontal="right"/>
    </xf>
    <xf numFmtId="6" fontId="4" fillId="0" borderId="8" xfId="0" applyNumberFormat="1" applyFont="1" applyFill="1" applyBorder="1" applyAlignment="1" applyProtection="1">
      <alignment horizontal="right"/>
    </xf>
    <xf numFmtId="6" fontId="4" fillId="0" borderId="6" xfId="0" applyNumberFormat="1" applyFont="1" applyFill="1" applyBorder="1" applyAlignment="1" applyProtection="1">
      <alignment horizontal="right"/>
    </xf>
    <xf numFmtId="5" fontId="4" fillId="0" borderId="1" xfId="0" applyNumberFormat="1" applyFont="1" applyFill="1" applyBorder="1" applyAlignment="1" applyProtection="1">
      <alignment horizontal="right"/>
    </xf>
    <xf numFmtId="5" fontId="4" fillId="0" borderId="4" xfId="0" applyNumberFormat="1" applyFont="1" applyFill="1" applyBorder="1" applyAlignment="1" applyProtection="1">
      <alignment horizontal="right"/>
    </xf>
    <xf numFmtId="5" fontId="4" fillId="0" borderId="2" xfId="0" applyNumberFormat="1" applyFont="1" applyFill="1" applyBorder="1" applyAlignment="1" applyProtection="1">
      <alignment horizontal="right"/>
    </xf>
    <xf numFmtId="5" fontId="4" fillId="0" borderId="17" xfId="0" applyNumberFormat="1" applyFont="1" applyFill="1" applyBorder="1" applyAlignment="1" applyProtection="1">
      <alignment horizontal="right"/>
    </xf>
    <xf numFmtId="5" fontId="4" fillId="0" borderId="18" xfId="0" applyNumberFormat="1" applyFont="1" applyFill="1" applyBorder="1" applyAlignment="1" applyProtection="1">
      <alignment horizontal="right"/>
    </xf>
    <xf numFmtId="5" fontId="4" fillId="0" borderId="27" xfId="0" applyNumberFormat="1" applyFont="1" applyFill="1" applyBorder="1" applyAlignment="1" applyProtection="1">
      <alignment horizontal="right"/>
    </xf>
    <xf numFmtId="5" fontId="4" fillId="0" borderId="16" xfId="0" applyNumberFormat="1" applyFont="1" applyFill="1" applyBorder="1" applyAlignment="1" applyProtection="1">
      <alignment horizontal="right"/>
    </xf>
    <xf numFmtId="10" fontId="4" fillId="0" borderId="0" xfId="13" applyNumberFormat="1" applyFont="1" applyFill="1" applyBorder="1" applyAlignment="1" applyProtection="1">
      <alignment horizontal="right" indent="2"/>
    </xf>
    <xf numFmtId="6" fontId="4" fillId="0" borderId="10" xfId="0" applyNumberFormat="1" applyFont="1" applyFill="1" applyBorder="1" applyAlignment="1" applyProtection="1">
      <alignment horizontal="right"/>
    </xf>
    <xf numFmtId="5" fontId="4" fillId="0" borderId="0" xfId="0" applyNumberFormat="1" applyFont="1" applyFill="1" applyAlignment="1"/>
    <xf numFmtId="3" fontId="0" fillId="2" borderId="0" xfId="0" applyNumberFormat="1" applyFill="1" applyAlignment="1"/>
    <xf numFmtId="0" fontId="4" fillId="0" borderId="0" xfId="0" applyFont="1" applyFill="1" applyAlignment="1"/>
    <xf numFmtId="0" fontId="4" fillId="0" borderId="0" xfId="0" applyFont="1" applyFill="1" applyAlignment="1">
      <alignment horizontal="left"/>
    </xf>
    <xf numFmtId="0" fontId="4" fillId="0" borderId="0" xfId="0" applyFont="1" applyFill="1" applyAlignment="1">
      <alignment horizontal="center"/>
    </xf>
    <xf numFmtId="0" fontId="4" fillId="0" borderId="0" xfId="39" applyFont="1"/>
    <xf numFmtId="0" fontId="4" fillId="0" borderId="0" xfId="39" applyFont="1" applyAlignment="1">
      <alignment vertical="top" wrapText="1"/>
    </xf>
    <xf numFmtId="0" fontId="4" fillId="0" borderId="0" xfId="39" applyFont="1" applyAlignment="1">
      <alignment vertical="top"/>
    </xf>
    <xf numFmtId="5" fontId="4" fillId="9" borderId="8" xfId="0" applyNumberFormat="1" applyFont="1" applyFill="1" applyBorder="1" applyAlignment="1" applyProtection="1"/>
    <xf numFmtId="5" fontId="4" fillId="0" borderId="0" xfId="0" applyNumberFormat="1" applyFont="1" applyFill="1" applyAlignment="1" applyProtection="1"/>
    <xf numFmtId="5" fontId="4" fillId="9" borderId="8" xfId="0" applyNumberFormat="1" applyFont="1" applyFill="1" applyBorder="1" applyAlignment="1" applyProtection="1"/>
    <xf numFmtId="6" fontId="4" fillId="8" borderId="19" xfId="0" applyNumberFormat="1" applyFont="1" applyFill="1" applyBorder="1" applyAlignment="1" applyProtection="1">
      <alignment horizontal="right"/>
    </xf>
    <xf numFmtId="6" fontId="4" fillId="8" borderId="10" xfId="0" applyNumberFormat="1" applyFont="1" applyFill="1" applyBorder="1" applyAlignment="1" applyProtection="1">
      <alignment horizontal="right"/>
    </xf>
    <xf numFmtId="166" fontId="4" fillId="9" borderId="10" xfId="0" applyNumberFormat="1" applyFont="1" applyFill="1" applyBorder="1" applyAlignment="1" applyProtection="1">
      <alignment horizontal="center"/>
    </xf>
    <xf numFmtId="167" fontId="4" fillId="9" borderId="8" xfId="0" applyNumberFormat="1" applyFont="1" applyFill="1" applyBorder="1" applyAlignment="1" applyProtection="1">
      <alignment horizontal="center"/>
    </xf>
    <xf numFmtId="168" fontId="20" fillId="0" borderId="6" xfId="29" applyNumberFormat="1" applyFont="1" applyFill="1" applyBorder="1" applyAlignment="1" applyProtection="1">
      <alignment horizontal="left"/>
    </xf>
    <xf numFmtId="5" fontId="4" fillId="0" borderId="0" xfId="0" applyNumberFormat="1" applyFont="1" applyFill="1" applyAlignment="1">
      <alignment horizontal="left"/>
    </xf>
    <xf numFmtId="5" fontId="4" fillId="0" borderId="0" xfId="0" quotePrefix="1" applyNumberFormat="1" applyFont="1" applyFill="1" applyAlignment="1">
      <alignment horizontal="left"/>
    </xf>
    <xf numFmtId="5" fontId="23" fillId="0" borderId="0" xfId="0" applyNumberFormat="1" applyFont="1" applyFill="1" applyBorder="1" applyAlignment="1" applyProtection="1">
      <alignment horizontal="left"/>
      <protection hidden="1"/>
    </xf>
    <xf numFmtId="169" fontId="20" fillId="0" borderId="10" xfId="29" applyNumberFormat="1" applyFont="1" applyFill="1" applyBorder="1" applyAlignment="1" applyProtection="1">
      <alignment horizontal="left"/>
    </xf>
    <xf numFmtId="170" fontId="20" fillId="0" borderId="10" xfId="29" applyNumberFormat="1" applyFont="1" applyFill="1" applyBorder="1" applyAlignment="1" applyProtection="1">
      <alignment horizontal="left"/>
    </xf>
    <xf numFmtId="6" fontId="4" fillId="8" borderId="5" xfId="0" applyNumberFormat="1" applyFont="1" applyFill="1" applyBorder="1" applyAlignment="1" applyProtection="1">
      <alignment horizontal="right"/>
    </xf>
    <xf numFmtId="6" fontId="4" fillId="8" borderId="3" xfId="0" applyNumberFormat="1" applyFont="1" applyFill="1" applyBorder="1" applyAlignment="1" applyProtection="1">
      <alignment horizontal="right"/>
    </xf>
    <xf numFmtId="6" fontId="4" fillId="8" borderId="6" xfId="0" applyNumberFormat="1" applyFont="1" applyFill="1" applyBorder="1" applyAlignment="1" applyProtection="1">
      <alignment horizontal="right"/>
    </xf>
    <xf numFmtId="0" fontId="4" fillId="0" borderId="0" xfId="13" applyNumberFormat="1" applyFont="1" applyFill="1" applyBorder="1" applyAlignment="1" applyProtection="1">
      <alignment horizontal="right" indent="2"/>
    </xf>
    <xf numFmtId="5" fontId="4" fillId="0" borderId="0" xfId="0" applyNumberFormat="1" applyFont="1" applyFill="1" applyAlignment="1">
      <alignment horizontal="left" vertical="top" wrapText="1"/>
    </xf>
    <xf numFmtId="0" fontId="4" fillId="0" borderId="0" xfId="26" applyFont="1" applyFill="1" applyAlignment="1">
      <alignment horizontal="left" vertical="top" wrapText="1"/>
    </xf>
    <xf numFmtId="0" fontId="3" fillId="2" borderId="0" xfId="15" applyNumberFormat="1" applyFont="1" applyFill="1" applyBorder="1" applyAlignment="1">
      <alignment horizontal="left"/>
    </xf>
    <xf numFmtId="0" fontId="4" fillId="0" borderId="0" xfId="39" applyFont="1" applyAlignment="1">
      <alignment horizontal="center"/>
    </xf>
    <xf numFmtId="0" fontId="4" fillId="0" borderId="0" xfId="39" applyFont="1" applyAlignment="1">
      <alignment horizontal="center" vertical="top"/>
    </xf>
    <xf numFmtId="5" fontId="4" fillId="0" borderId="0" xfId="0" applyNumberFormat="1" applyFont="1" applyFill="1" applyAlignment="1">
      <alignment horizontal="left" wrapText="1"/>
    </xf>
    <xf numFmtId="165" fontId="4" fillId="5" borderId="0" xfId="14" applyNumberFormat="1" applyFont="1" applyFill="1" applyAlignment="1" applyProtection="1">
      <alignment horizontal="center"/>
      <protection locked="0"/>
    </xf>
    <xf numFmtId="165" fontId="14" fillId="5" borderId="0" xfId="14" applyNumberFormat="1" applyFill="1" applyAlignment="1" applyProtection="1">
      <alignment horizontal="center"/>
      <protection locked="0"/>
    </xf>
    <xf numFmtId="5" fontId="5" fillId="4" borderId="11" xfId="0" applyNumberFormat="1" applyFont="1" applyFill="1" applyBorder="1" applyAlignment="1" applyProtection="1">
      <alignment horizontal="center"/>
    </xf>
    <xf numFmtId="5" fontId="5" fillId="4" borderId="12" xfId="0" applyNumberFormat="1" applyFont="1" applyFill="1" applyBorder="1" applyAlignment="1" applyProtection="1">
      <alignment horizontal="center"/>
    </xf>
    <xf numFmtId="5" fontId="5" fillId="4" borderId="13" xfId="0" applyNumberFormat="1" applyFont="1" applyFill="1" applyBorder="1" applyAlignment="1" applyProtection="1">
      <alignment horizontal="center"/>
    </xf>
    <xf numFmtId="5" fontId="5" fillId="4" borderId="10" xfId="0" applyNumberFormat="1" applyFont="1" applyFill="1" applyBorder="1" applyAlignment="1" applyProtection="1">
      <alignment horizontal="center"/>
    </xf>
    <xf numFmtId="5" fontId="5" fillId="4" borderId="8" xfId="0" applyNumberFormat="1" applyFont="1" applyFill="1" applyBorder="1" applyAlignment="1" applyProtection="1">
      <alignment horizontal="center"/>
    </xf>
    <xf numFmtId="0" fontId="4" fillId="0" borderId="15" xfId="14" applyNumberFormat="1" applyFont="1" applyFill="1" applyBorder="1" applyAlignment="1" applyProtection="1">
      <alignment horizontal="center"/>
      <protection hidden="1"/>
    </xf>
    <xf numFmtId="0" fontId="14" fillId="0" borderId="15" xfId="14" applyFill="1" applyBorder="1" applyAlignment="1" applyProtection="1">
      <alignment horizontal="center"/>
      <protection hidden="1"/>
    </xf>
    <xf numFmtId="0" fontId="4" fillId="0" borderId="0" xfId="14" applyNumberFormat="1" applyFont="1" applyFill="1" applyAlignment="1" applyProtection="1">
      <alignment horizontal="center"/>
      <protection hidden="1"/>
    </xf>
    <xf numFmtId="0" fontId="14" fillId="0" borderId="0" xfId="14" applyFill="1" applyAlignment="1" applyProtection="1">
      <alignment horizontal="center"/>
      <protection hidden="1"/>
    </xf>
    <xf numFmtId="0" fontId="14" fillId="0" borderId="0" xfId="14" applyNumberFormat="1" applyFill="1" applyAlignment="1" applyProtection="1">
      <alignment horizontal="center"/>
      <protection hidden="1"/>
    </xf>
    <xf numFmtId="0" fontId="4" fillId="0" borderId="0" xfId="14" applyFont="1" applyAlignment="1" applyProtection="1">
      <alignment horizontal="right" vertical="center"/>
    </xf>
    <xf numFmtId="165" fontId="4" fillId="0" borderId="0" xfId="14" applyNumberFormat="1" applyFont="1" applyFill="1" applyAlignment="1" applyProtection="1">
      <alignment horizontal="center"/>
    </xf>
    <xf numFmtId="165" fontId="14" fillId="0" borderId="0" xfId="14" applyNumberFormat="1" applyFill="1" applyAlignment="1" applyProtection="1">
      <alignment horizontal="center"/>
    </xf>
    <xf numFmtId="0" fontId="4" fillId="5" borderId="15" xfId="14" applyNumberFormat="1" applyFont="1" applyFill="1" applyBorder="1" applyAlignment="1" applyProtection="1">
      <alignment horizontal="center"/>
      <protection locked="0"/>
    </xf>
    <xf numFmtId="0" fontId="14" fillId="5" borderId="15" xfId="14" applyFill="1" applyBorder="1" applyAlignment="1" applyProtection="1">
      <alignment horizontal="center"/>
      <protection locked="0"/>
    </xf>
    <xf numFmtId="0" fontId="4" fillId="5" borderId="0" xfId="14" applyNumberFormat="1" applyFont="1" applyFill="1" applyAlignment="1" applyProtection="1">
      <alignment horizontal="center"/>
      <protection locked="0"/>
    </xf>
    <xf numFmtId="0" fontId="14" fillId="5" borderId="0" xfId="14" applyFill="1" applyAlignment="1" applyProtection="1">
      <alignment horizontal="center"/>
      <protection locked="0"/>
    </xf>
  </cellXfs>
  <cellStyles count="50">
    <cellStyle name="Comma 2" xfId="30"/>
    <cellStyle name="Comma0" xfId="1"/>
    <cellStyle name="Comma0 2" xfId="8"/>
    <cellStyle name="Comma0 2 2" xfId="21"/>
    <cellStyle name="Comma0 3" xfId="40"/>
    <cellStyle name="Comma0 4" xfId="31"/>
    <cellStyle name="Comma0_I1 Instructions" xfId="15"/>
    <cellStyle name="Currency0" xfId="2"/>
    <cellStyle name="Currency0 2" xfId="9"/>
    <cellStyle name="Currency0 2 2" xfId="22"/>
    <cellStyle name="Currency0 3" xfId="41"/>
    <cellStyle name="Currency0 4" xfId="32"/>
    <cellStyle name="Date" xfId="3"/>
    <cellStyle name="Date 2" xfId="10"/>
    <cellStyle name="Date 2 2" xfId="23"/>
    <cellStyle name="Date 3" xfId="42"/>
    <cellStyle name="Date 4" xfId="33"/>
    <cellStyle name="Explanatory Text" xfId="28" builtinId="53"/>
    <cellStyle name="Fixed" xfId="4"/>
    <cellStyle name="Fixed 2" xfId="11"/>
    <cellStyle name="Fixed 2 2" xfId="24"/>
    <cellStyle name="Fixed 3" xfId="43"/>
    <cellStyle name="Fixed 4" xfId="34"/>
    <cellStyle name="Heading 1" xfId="5" builtinId="16" customBuiltin="1"/>
    <cellStyle name="Heading 1 2" xfId="18"/>
    <cellStyle name="Heading 1 3" xfId="44"/>
    <cellStyle name="Heading 1 4" xfId="35"/>
    <cellStyle name="Heading 2" xfId="6" builtinId="17" customBuiltin="1"/>
    <cellStyle name="Heading 2 2" xfId="19"/>
    <cellStyle name="Heading 2 3" xfId="45"/>
    <cellStyle name="Heading 2 4" xfId="36"/>
    <cellStyle name="Hyperlink" xfId="29" builtinId="8"/>
    <cellStyle name="Normal" xfId="0" builtinId="0"/>
    <cellStyle name="Normal 2" xfId="14"/>
    <cellStyle name="Normal 2 2" xfId="26"/>
    <cellStyle name="Normal 2 3" xfId="48"/>
    <cellStyle name="Normal 2 4" xfId="38"/>
    <cellStyle name="Normal 3" xfId="16"/>
    <cellStyle name="Normal 3 2" xfId="17"/>
    <cellStyle name="Normal 3 3" xfId="49"/>
    <cellStyle name="Normal 3 4" xfId="39"/>
    <cellStyle name="Normal 4" xfId="27"/>
    <cellStyle name="Percent" xfId="13" builtinId="5"/>
    <cellStyle name="Percent 2" xfId="47"/>
    <cellStyle name="Total" xfId="7" builtinId="25" customBuiltin="1"/>
    <cellStyle name="Total 2" xfId="12"/>
    <cellStyle name="Total 2 2" xfId="25"/>
    <cellStyle name="Total 3" xfId="20"/>
    <cellStyle name="Total 4" xfId="46"/>
    <cellStyle name="Total 5" xfId="3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428625</xdr:colOff>
      <xdr:row>16</xdr:row>
      <xdr:rowOff>114300</xdr:rowOff>
    </xdr:from>
    <xdr:ext cx="285750" cy="255949"/>
    <xdr:sp macro="" textlink="">
      <xdr:nvSpPr>
        <xdr:cNvPr id="2" name="Rectangle 1"/>
        <xdr:cNvSpPr/>
      </xdr:nvSpPr>
      <xdr:spPr>
        <a:xfrm>
          <a:off x="1181100" y="3619500"/>
          <a:ext cx="285750" cy="255949"/>
        </a:xfrm>
        <a:prstGeom prst="rect">
          <a:avLst/>
        </a:prstGeom>
        <a:noFill/>
      </xdr:spPr>
      <xdr:txBody>
        <a:bodyPr wrap="square" lIns="0" tIns="0" rIns="0" bIns="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1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x</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8</xdr:col>
      <xdr:colOff>0</xdr:colOff>
      <xdr:row>0</xdr:row>
      <xdr:rowOff>57150</xdr:rowOff>
    </xdr:from>
    <xdr:to>
      <xdr:col>8</xdr:col>
      <xdr:colOff>939612</xdr:colOff>
      <xdr:row>0</xdr:row>
      <xdr:rowOff>428625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57150"/>
          <a:ext cx="939612" cy="3714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19050</xdr:colOff>
      <xdr:row>0</xdr:row>
      <xdr:rowOff>76200</xdr:rowOff>
    </xdr:from>
    <xdr:to>
      <xdr:col>8</xdr:col>
      <xdr:colOff>958662</xdr:colOff>
      <xdr:row>0</xdr:row>
      <xdr:rowOff>447675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76200"/>
          <a:ext cx="939612" cy="3714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0</xdr:colOff>
      <xdr:row>0</xdr:row>
      <xdr:rowOff>76200</xdr:rowOff>
    </xdr:from>
    <xdr:to>
      <xdr:col>8</xdr:col>
      <xdr:colOff>939612</xdr:colOff>
      <xdr:row>0</xdr:row>
      <xdr:rowOff>447675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76200"/>
          <a:ext cx="939612" cy="3714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19050</xdr:colOff>
      <xdr:row>0</xdr:row>
      <xdr:rowOff>76200</xdr:rowOff>
    </xdr:from>
    <xdr:to>
      <xdr:col>8</xdr:col>
      <xdr:colOff>958662</xdr:colOff>
      <xdr:row>0</xdr:row>
      <xdr:rowOff>447675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76200"/>
          <a:ext cx="939612" cy="371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47625</xdr:colOff>
      <xdr:row>0</xdr:row>
      <xdr:rowOff>76200</xdr:rowOff>
    </xdr:from>
    <xdr:to>
      <xdr:col>8</xdr:col>
      <xdr:colOff>987237</xdr:colOff>
      <xdr:row>0</xdr:row>
      <xdr:rowOff>447675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43725" y="76200"/>
          <a:ext cx="939612" cy="371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12887</xdr:colOff>
      <xdr:row>0</xdr:row>
      <xdr:rowOff>66675</xdr:rowOff>
    </xdr:from>
    <xdr:to>
      <xdr:col>8</xdr:col>
      <xdr:colOff>952499</xdr:colOff>
      <xdr:row>0</xdr:row>
      <xdr:rowOff>438150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8987" y="66675"/>
          <a:ext cx="939612" cy="371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38100</xdr:colOff>
      <xdr:row>0</xdr:row>
      <xdr:rowOff>85725</xdr:rowOff>
    </xdr:from>
    <xdr:to>
      <xdr:col>8</xdr:col>
      <xdr:colOff>977712</xdr:colOff>
      <xdr:row>0</xdr:row>
      <xdr:rowOff>457200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34200" y="85725"/>
          <a:ext cx="939612" cy="3714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57150</xdr:colOff>
      <xdr:row>0</xdr:row>
      <xdr:rowOff>76200</xdr:rowOff>
    </xdr:from>
    <xdr:to>
      <xdr:col>8</xdr:col>
      <xdr:colOff>996762</xdr:colOff>
      <xdr:row>0</xdr:row>
      <xdr:rowOff>447675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50" y="76200"/>
          <a:ext cx="939612" cy="371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0</xdr:colOff>
      <xdr:row>0</xdr:row>
      <xdr:rowOff>66675</xdr:rowOff>
    </xdr:from>
    <xdr:to>
      <xdr:col>8</xdr:col>
      <xdr:colOff>939612</xdr:colOff>
      <xdr:row>0</xdr:row>
      <xdr:rowOff>438150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66675"/>
          <a:ext cx="939612" cy="3714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9525</xdr:colOff>
      <xdr:row>0</xdr:row>
      <xdr:rowOff>76200</xdr:rowOff>
    </xdr:from>
    <xdr:to>
      <xdr:col>8</xdr:col>
      <xdr:colOff>949137</xdr:colOff>
      <xdr:row>0</xdr:row>
      <xdr:rowOff>447675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5625" y="76200"/>
          <a:ext cx="939612" cy="3714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9525</xdr:colOff>
      <xdr:row>0</xdr:row>
      <xdr:rowOff>95250</xdr:rowOff>
    </xdr:from>
    <xdr:to>
      <xdr:col>8</xdr:col>
      <xdr:colOff>949137</xdr:colOff>
      <xdr:row>0</xdr:row>
      <xdr:rowOff>466725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5625" y="95250"/>
          <a:ext cx="939612" cy="3714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0</xdr:colOff>
      <xdr:row>0</xdr:row>
      <xdr:rowOff>66675</xdr:rowOff>
    </xdr:from>
    <xdr:to>
      <xdr:col>8</xdr:col>
      <xdr:colOff>939612</xdr:colOff>
      <xdr:row>0</xdr:row>
      <xdr:rowOff>438150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66675"/>
          <a:ext cx="939612" cy="371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showRowColHeaders="0" tabSelected="1" zoomScaleNormal="100" zoomScaleSheetLayoutView="100" workbookViewId="0">
      <selection activeCell="E28" sqref="E28"/>
    </sheetView>
  </sheetViews>
  <sheetFormatPr defaultColWidth="0" defaultRowHeight="12.75" zeroHeight="1" x14ac:dyDescent="0.2"/>
  <cols>
    <col min="1" max="1" width="6.42578125" style="1" customWidth="1"/>
    <col min="2" max="2" width="4.85546875" style="1" customWidth="1"/>
    <col min="3" max="3" width="12.140625" style="1" customWidth="1"/>
    <col min="4" max="4" width="9.85546875" style="1" customWidth="1"/>
    <col min="5" max="5" width="62.7109375" style="144" customWidth="1"/>
    <col min="6" max="6" width="9.140625" style="1" customWidth="1"/>
    <col min="7" max="14" width="0" style="1" hidden="1" customWidth="1"/>
    <col min="15" max="16384" width="9.140625" style="1" hidden="1"/>
  </cols>
  <sheetData>
    <row r="1" spans="1:14" ht="39.75" customHeight="1" thickBot="1" x14ac:dyDescent="0.35">
      <c r="A1" s="8" t="s">
        <v>35</v>
      </c>
      <c r="B1" s="11"/>
      <c r="C1" s="8"/>
      <c r="D1" s="8"/>
      <c r="E1" s="8"/>
      <c r="F1" s="8"/>
      <c r="G1" s="8"/>
      <c r="H1" s="8"/>
      <c r="I1" s="8"/>
      <c r="J1" s="8"/>
      <c r="K1" s="7"/>
      <c r="L1" s="7"/>
      <c r="M1" s="7"/>
      <c r="N1" s="3"/>
    </row>
    <row r="2" spans="1:14" ht="15.75" x14ac:dyDescent="0.25">
      <c r="A2" s="171" t="s">
        <v>108</v>
      </c>
      <c r="B2" s="171"/>
      <c r="C2" s="171"/>
      <c r="D2" s="171"/>
      <c r="E2" s="171"/>
      <c r="F2" s="171"/>
      <c r="G2" s="171"/>
      <c r="H2" s="171"/>
      <c r="I2" s="171"/>
      <c r="J2" s="171"/>
      <c r="K2" s="6"/>
      <c r="L2" s="6"/>
      <c r="M2" s="5"/>
    </row>
    <row r="3" spans="1:14" ht="12.75" customHeight="1" x14ac:dyDescent="0.2">
      <c r="A3" s="4"/>
      <c r="B3" s="9"/>
      <c r="C3" s="4"/>
      <c r="D3" s="4"/>
      <c r="E3" s="4"/>
      <c r="F3" s="2"/>
      <c r="G3" s="2"/>
      <c r="H3" s="2"/>
    </row>
    <row r="4" spans="1:14" ht="12.75" customHeight="1" x14ac:dyDescent="0.2">
      <c r="A4" s="9" t="s">
        <v>109</v>
      </c>
      <c r="F4" s="2"/>
      <c r="G4" s="2"/>
      <c r="H4" s="2"/>
    </row>
    <row r="5" spans="1:14" ht="39.75" customHeight="1" x14ac:dyDescent="0.2">
      <c r="A5" s="9"/>
      <c r="B5" s="169" t="s">
        <v>148</v>
      </c>
      <c r="C5" s="169"/>
      <c r="D5" s="169"/>
      <c r="E5" s="169"/>
      <c r="F5" s="169"/>
      <c r="G5" s="2"/>
      <c r="H5" s="2"/>
    </row>
    <row r="6" spans="1:14" ht="12.75" customHeight="1" x14ac:dyDescent="0.2">
      <c r="B6" s="10"/>
      <c r="C6" s="10"/>
      <c r="D6" s="10"/>
      <c r="E6" s="10"/>
      <c r="F6" s="10"/>
      <c r="G6" s="2"/>
      <c r="H6" s="2"/>
    </row>
    <row r="7" spans="1:14" ht="12.75" customHeight="1" x14ac:dyDescent="0.2">
      <c r="B7" s="10"/>
      <c r="C7" s="10"/>
      <c r="D7" s="10"/>
      <c r="E7" s="10"/>
      <c r="F7" s="10"/>
      <c r="G7" s="2"/>
      <c r="H7" s="2"/>
    </row>
    <row r="8" spans="1:14" ht="12.75" customHeight="1" x14ac:dyDescent="0.2">
      <c r="A8" s="9" t="s">
        <v>110</v>
      </c>
      <c r="F8" s="2"/>
      <c r="G8" s="2"/>
      <c r="H8" s="2"/>
    </row>
    <row r="9" spans="1:14" ht="12.75" customHeight="1" x14ac:dyDescent="0.2">
      <c r="A9" s="9"/>
      <c r="F9" s="2"/>
      <c r="G9" s="2"/>
      <c r="H9" s="2"/>
    </row>
    <row r="10" spans="1:14" ht="12.75" customHeight="1" x14ac:dyDescent="0.2">
      <c r="A10" s="9"/>
      <c r="B10" s="1" t="s">
        <v>111</v>
      </c>
      <c r="C10" s="1" t="s">
        <v>113</v>
      </c>
      <c r="F10" s="2"/>
      <c r="G10" s="2"/>
      <c r="H10" s="2"/>
    </row>
    <row r="11" spans="1:14" ht="12.75" customHeight="1" x14ac:dyDescent="0.2">
      <c r="A11" s="9"/>
      <c r="F11" s="2"/>
      <c r="G11" s="2"/>
      <c r="H11" s="2"/>
    </row>
    <row r="12" spans="1:14" ht="27.75" customHeight="1" x14ac:dyDescent="0.2">
      <c r="A12" s="9"/>
      <c r="B12" s="14" t="s">
        <v>112</v>
      </c>
      <c r="C12" s="170" t="s">
        <v>137</v>
      </c>
      <c r="D12" s="170"/>
      <c r="E12" s="170"/>
      <c r="F12" s="170"/>
      <c r="G12" s="2"/>
      <c r="H12" s="2"/>
    </row>
    <row r="13" spans="1:14" ht="12.75" customHeight="1" x14ac:dyDescent="0.2">
      <c r="A13" s="9"/>
      <c r="B13" s="13"/>
      <c r="C13" s="15"/>
      <c r="F13" s="2"/>
      <c r="G13" s="2"/>
      <c r="H13" s="2"/>
    </row>
    <row r="14" spans="1:14" ht="12.75" customHeight="1" x14ac:dyDescent="0.2">
      <c r="A14" s="9"/>
      <c r="B14" s="13" t="s">
        <v>114</v>
      </c>
      <c r="C14" s="14" t="s">
        <v>115</v>
      </c>
      <c r="F14" s="2"/>
      <c r="G14" s="2"/>
      <c r="H14" s="2"/>
    </row>
    <row r="15" spans="1:14" ht="12.75" customHeight="1" x14ac:dyDescent="0.2">
      <c r="A15" s="9"/>
      <c r="F15" s="2"/>
      <c r="G15" s="2"/>
      <c r="H15" s="2"/>
    </row>
    <row r="16" spans="1:14" ht="12.75" customHeight="1" x14ac:dyDescent="0.2">
      <c r="A16" s="9"/>
      <c r="B16" s="16" t="s">
        <v>117</v>
      </c>
      <c r="C16" s="169" t="s">
        <v>116</v>
      </c>
      <c r="D16" s="169"/>
      <c r="E16" s="169"/>
      <c r="F16" s="169"/>
      <c r="G16" s="2"/>
      <c r="H16" s="2"/>
    </row>
    <row r="17" spans="1:15" ht="12.75" customHeight="1" x14ac:dyDescent="0.2">
      <c r="A17" s="9"/>
      <c r="F17" s="2"/>
      <c r="G17" s="2"/>
      <c r="H17" s="2"/>
    </row>
    <row r="18" spans="1:15" ht="27" customHeight="1" x14ac:dyDescent="0.2">
      <c r="A18" s="9"/>
      <c r="B18" s="16" t="s">
        <v>134</v>
      </c>
      <c r="C18" s="174" t="s">
        <v>146</v>
      </c>
      <c r="D18" s="174"/>
      <c r="E18" s="174"/>
      <c r="F18" s="174"/>
      <c r="G18" s="2"/>
      <c r="H18" s="2"/>
    </row>
    <row r="19" spans="1:15" ht="12.75" customHeight="1" x14ac:dyDescent="0.2">
      <c r="A19" s="9"/>
      <c r="F19" s="2"/>
      <c r="G19" s="2"/>
      <c r="H19" s="2"/>
    </row>
    <row r="20" spans="1:15" ht="12.75" customHeight="1" x14ac:dyDescent="0.2">
      <c r="A20" s="145"/>
      <c r="B20" s="147" t="s">
        <v>140</v>
      </c>
      <c r="C20" s="151" t="s">
        <v>141</v>
      </c>
      <c r="D20" s="151"/>
      <c r="E20" s="151"/>
      <c r="F20" s="150"/>
      <c r="G20" s="150"/>
      <c r="H20" s="150"/>
      <c r="I20" s="150"/>
      <c r="J20" s="150"/>
      <c r="K20" s="150"/>
      <c r="L20" s="150"/>
      <c r="M20" s="150"/>
      <c r="N20" s="149"/>
      <c r="O20" s="144"/>
    </row>
    <row r="21" spans="1:15" ht="12.75" customHeight="1" x14ac:dyDescent="0.2">
      <c r="A21" s="146"/>
      <c r="B21" s="148"/>
      <c r="C21" s="173" t="s">
        <v>142</v>
      </c>
      <c r="D21" s="173"/>
      <c r="E21" s="173"/>
      <c r="F21" s="173"/>
      <c r="G21" s="173"/>
      <c r="H21" s="173"/>
      <c r="I21" s="173"/>
      <c r="J21" s="173"/>
      <c r="K21" s="173"/>
      <c r="L21" s="173"/>
      <c r="M21" s="173"/>
      <c r="N21" s="173"/>
      <c r="O21" s="144"/>
    </row>
    <row r="22" spans="1:15" ht="6" customHeight="1" x14ac:dyDescent="0.2">
      <c r="A22" s="146"/>
      <c r="B22" s="148"/>
      <c r="C22" s="149"/>
      <c r="D22" s="149"/>
      <c r="E22" s="149"/>
      <c r="F22" s="150"/>
      <c r="G22" s="150"/>
      <c r="H22" s="150"/>
      <c r="I22" s="150"/>
      <c r="J22" s="150"/>
      <c r="K22" s="150"/>
      <c r="L22" s="150"/>
      <c r="M22" s="150"/>
      <c r="N22" s="149"/>
      <c r="O22" s="144"/>
    </row>
    <row r="23" spans="1:15" ht="12.75" customHeight="1" x14ac:dyDescent="0.2">
      <c r="A23" s="146"/>
      <c r="B23" s="148"/>
      <c r="C23" s="151" t="s">
        <v>143</v>
      </c>
      <c r="D23" s="151"/>
      <c r="E23" s="151"/>
      <c r="F23" s="150"/>
      <c r="G23" s="150"/>
      <c r="H23" s="150"/>
      <c r="I23" s="150"/>
      <c r="J23" s="150"/>
      <c r="K23" s="150"/>
      <c r="L23" s="150"/>
      <c r="M23" s="150"/>
      <c r="N23" s="149"/>
      <c r="O23" s="144"/>
    </row>
    <row r="24" spans="1:15" ht="12.75" customHeight="1" x14ac:dyDescent="0.2">
      <c r="A24" s="146"/>
      <c r="B24" s="148"/>
      <c r="C24" s="172" t="s">
        <v>144</v>
      </c>
      <c r="D24" s="172"/>
      <c r="E24" s="172"/>
      <c r="F24" s="172"/>
      <c r="G24" s="172"/>
      <c r="H24" s="172"/>
      <c r="I24" s="172"/>
      <c r="J24" s="172"/>
      <c r="K24" s="172"/>
      <c r="L24" s="172"/>
      <c r="M24" s="172"/>
      <c r="N24" s="172"/>
      <c r="O24" s="144"/>
    </row>
    <row r="25" spans="1:15" ht="12.75" customHeight="1" x14ac:dyDescent="0.2">
      <c r="A25" s="9"/>
      <c r="F25" s="2"/>
      <c r="G25" s="2"/>
      <c r="H25" s="2"/>
    </row>
    <row r="26" spans="1:15" ht="12.75" customHeight="1" x14ac:dyDescent="0.2">
      <c r="A26" s="9"/>
      <c r="B26" s="1" t="s">
        <v>145</v>
      </c>
      <c r="C26" s="1" t="s">
        <v>132</v>
      </c>
      <c r="D26" s="160" t="s">
        <v>151</v>
      </c>
      <c r="E26" s="161" t="s">
        <v>149</v>
      </c>
      <c r="F26" s="2"/>
      <c r="G26" s="2"/>
      <c r="H26" s="2"/>
    </row>
    <row r="27" spans="1:15" ht="12.75" customHeight="1" x14ac:dyDescent="0.2">
      <c r="A27" s="9"/>
      <c r="D27" s="1" t="s">
        <v>152</v>
      </c>
      <c r="E27" s="12" t="s">
        <v>150</v>
      </c>
      <c r="F27" s="2"/>
      <c r="G27" s="2"/>
      <c r="H27" s="2"/>
    </row>
    <row r="28" spans="1:15" ht="12.75" customHeight="1" x14ac:dyDescent="0.2">
      <c r="A28" s="9"/>
      <c r="F28" s="2"/>
      <c r="G28" s="2"/>
      <c r="H28" s="2"/>
    </row>
    <row r="29" spans="1:15" ht="12.75" customHeight="1" x14ac:dyDescent="0.2">
      <c r="A29" s="9" t="s">
        <v>119</v>
      </c>
      <c r="F29" s="2"/>
      <c r="G29" s="2"/>
      <c r="H29" s="2"/>
    </row>
    <row r="30" spans="1:15" ht="12.75" customHeight="1" x14ac:dyDescent="0.2">
      <c r="A30" s="9"/>
      <c r="B30" s="1" t="s">
        <v>111</v>
      </c>
      <c r="C30" s="1" t="s">
        <v>122</v>
      </c>
      <c r="F30" s="2"/>
      <c r="G30" s="2"/>
      <c r="H30" s="2"/>
    </row>
    <row r="31" spans="1:15" ht="12.75" customHeight="1" x14ac:dyDescent="0.2">
      <c r="A31" s="9"/>
      <c r="B31" s="12"/>
      <c r="F31" s="2"/>
      <c r="G31" s="2"/>
      <c r="H31" s="2"/>
    </row>
    <row r="32" spans="1:15" ht="29.25" customHeight="1" x14ac:dyDescent="0.2">
      <c r="A32" s="9"/>
      <c r="B32" s="17" t="s">
        <v>112</v>
      </c>
      <c r="C32" s="169" t="s">
        <v>123</v>
      </c>
      <c r="D32" s="169"/>
      <c r="E32" s="169"/>
      <c r="F32" s="169"/>
      <c r="G32" s="2"/>
      <c r="H32" s="2"/>
    </row>
    <row r="33" spans="1:13" ht="12.75" customHeight="1" x14ac:dyDescent="0.2">
      <c r="A33" s="9"/>
      <c r="F33" s="2"/>
      <c r="G33" s="2"/>
      <c r="H33" s="2"/>
    </row>
    <row r="34" spans="1:13" ht="27" customHeight="1" x14ac:dyDescent="0.2">
      <c r="A34" s="9"/>
      <c r="B34" s="16" t="s">
        <v>114</v>
      </c>
      <c r="C34" s="169" t="s">
        <v>124</v>
      </c>
      <c r="D34" s="169"/>
      <c r="E34" s="169"/>
      <c r="F34" s="169"/>
      <c r="G34" s="2"/>
      <c r="H34" s="2"/>
    </row>
    <row r="35" spans="1:13" ht="12.75" customHeight="1" x14ac:dyDescent="0.2">
      <c r="A35" s="9"/>
      <c r="F35" s="2"/>
      <c r="G35" s="2"/>
      <c r="H35" s="2"/>
    </row>
    <row r="36" spans="1:13" ht="12.75" customHeight="1" x14ac:dyDescent="0.2">
      <c r="A36" s="9"/>
      <c r="B36" s="13" t="s">
        <v>117</v>
      </c>
      <c r="C36" s="14" t="s">
        <v>120</v>
      </c>
      <c r="F36" s="2"/>
      <c r="G36" s="2"/>
      <c r="H36" s="2"/>
    </row>
    <row r="37" spans="1:13" ht="12.75" customHeight="1" x14ac:dyDescent="0.2">
      <c r="F37" s="2"/>
      <c r="G37" s="2"/>
      <c r="H37" s="2"/>
    </row>
    <row r="38" spans="1:13" ht="12.75" customHeight="1" x14ac:dyDescent="0.2">
      <c r="B38" s="1" t="s">
        <v>134</v>
      </c>
      <c r="C38" s="1" t="s">
        <v>121</v>
      </c>
      <c r="F38" s="2"/>
      <c r="G38" s="2"/>
      <c r="H38" s="2"/>
    </row>
    <row r="39" spans="1:13" ht="12.75" customHeight="1" x14ac:dyDescent="0.2">
      <c r="F39" s="2"/>
      <c r="G39" s="2"/>
      <c r="H39" s="2"/>
    </row>
    <row r="40" spans="1:13" ht="12.75" hidden="1" customHeight="1" x14ac:dyDescent="0.2">
      <c r="F40" s="2"/>
      <c r="G40" s="2"/>
      <c r="H40" s="2"/>
    </row>
    <row r="41" spans="1:13" ht="12.75" hidden="1" customHeight="1" x14ac:dyDescent="0.2">
      <c r="F41" s="2"/>
      <c r="G41" s="2"/>
      <c r="H41" s="2"/>
    </row>
    <row r="42" spans="1:13" ht="12.75" hidden="1" customHeight="1" x14ac:dyDescent="0.2">
      <c r="F42" s="2"/>
      <c r="G42" s="2"/>
      <c r="H42" s="2"/>
    </row>
    <row r="43" spans="1:13" ht="12.75" hidden="1" customHeight="1" x14ac:dyDescent="0.2">
      <c r="F43" s="2"/>
      <c r="G43" s="2"/>
      <c r="H43" s="2"/>
    </row>
    <row r="44" spans="1:13" ht="12.75" hidden="1" customHeight="1" x14ac:dyDescent="0.2">
      <c r="A44" s="9"/>
      <c r="F44" s="2"/>
      <c r="G44" s="2"/>
      <c r="H44" s="2"/>
    </row>
    <row r="45" spans="1:13" ht="12.75" hidden="1" customHeight="1" x14ac:dyDescent="0.2">
      <c r="A45" s="9"/>
      <c r="F45" s="2"/>
      <c r="G45" s="2"/>
      <c r="H45" s="2"/>
    </row>
    <row r="46" spans="1:13" ht="12.75" hidden="1" customHeight="1" x14ac:dyDescent="0.2"/>
    <row r="47" spans="1:13" ht="12.75" hidden="1" customHeight="1" x14ac:dyDescent="0.2"/>
    <row r="48" spans="1:13" ht="12.75" hidden="1" customHeight="1" x14ac:dyDescent="0.2">
      <c r="B48" s="13"/>
      <c r="C48" s="15"/>
      <c r="D48" s="15"/>
      <c r="E48" s="15"/>
      <c r="F48" s="15"/>
      <c r="G48" s="15"/>
      <c r="H48" s="15"/>
      <c r="I48" s="15"/>
      <c r="J48" s="15"/>
      <c r="K48" s="15"/>
      <c r="L48" s="15"/>
      <c r="M48" s="15"/>
    </row>
    <row r="49" spans="2:13" ht="12.75" hidden="1" customHeight="1" x14ac:dyDescent="0.2">
      <c r="B49" s="13"/>
      <c r="D49" s="15"/>
      <c r="E49" s="15"/>
      <c r="F49" s="15"/>
      <c r="G49" s="15"/>
      <c r="H49" s="15"/>
      <c r="I49" s="15"/>
      <c r="J49" s="15"/>
      <c r="K49" s="15"/>
      <c r="L49" s="15"/>
      <c r="M49" s="15"/>
    </row>
    <row r="50" spans="2:13" ht="12.75" hidden="1" customHeight="1" x14ac:dyDescent="0.2"/>
    <row r="51" spans="2:13" ht="12.75" hidden="1" customHeight="1" x14ac:dyDescent="0.2"/>
    <row r="52" spans="2:13" ht="12.75" hidden="1" customHeight="1" x14ac:dyDescent="0.2"/>
    <row r="53" spans="2:13" ht="12.75" hidden="1" customHeight="1" x14ac:dyDescent="0.2"/>
    <row r="54" spans="2:13" ht="12.75" hidden="1" customHeight="1" x14ac:dyDescent="0.2"/>
    <row r="55" spans="2:13" ht="12.75" hidden="1" customHeight="1" x14ac:dyDescent="0.2"/>
    <row r="56" spans="2:13" ht="12.75" hidden="1" customHeight="1" x14ac:dyDescent="0.2"/>
    <row r="57" spans="2:13" hidden="1" x14ac:dyDescent="0.2"/>
    <row r="58" spans="2:13" hidden="1" x14ac:dyDescent="0.2"/>
  </sheetData>
  <sheetProtection selectLockedCells="1"/>
  <mergeCells count="9">
    <mergeCell ref="C34:F34"/>
    <mergeCell ref="C12:F12"/>
    <mergeCell ref="C16:F16"/>
    <mergeCell ref="C32:F32"/>
    <mergeCell ref="A2:J2"/>
    <mergeCell ref="B5:F5"/>
    <mergeCell ref="C24:N24"/>
    <mergeCell ref="C21:N21"/>
    <mergeCell ref="C18:F18"/>
  </mergeCells>
  <phoneticPr fontId="0" type="noConversion"/>
  <printOptions horizontalCentered="1"/>
  <pageMargins left="0.7" right="0.7" top="0.75" bottom="0.75" header="0.3" footer="0.3"/>
  <pageSetup scale="78" fitToWidth="0" fitToHeight="0" orientation="portrait" r:id="rId1"/>
  <headerFooter alignWithMargins="0">
    <oddFooter>&amp;L&amp;"Arial Narrow,Regular"Revised: April 19, 2016&amp;R&amp;"Arial Narrow,Regular"&amp;F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E28" sqref="E28"/>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82">
        <f>'E&amp;G'!H2:I2</f>
        <v>0</v>
      </c>
      <c r="I2" s="183"/>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92"/>
      <c r="I4" s="193"/>
    </row>
    <row r="5" spans="1:11" s="46" customFormat="1" ht="6" customHeight="1" x14ac:dyDescent="0.25">
      <c r="A5" s="47"/>
      <c r="B5" s="48"/>
      <c r="C5" s="49"/>
      <c r="D5" s="49"/>
      <c r="E5" s="49"/>
      <c r="F5" s="50"/>
      <c r="G5" s="54"/>
      <c r="H5" s="65"/>
      <c r="I5" s="65"/>
    </row>
    <row r="6" spans="1:11" s="46" customFormat="1" ht="15.75" x14ac:dyDescent="0.25">
      <c r="A6" s="121">
        <f>'E&amp;G'!A6</f>
        <v>0</v>
      </c>
      <c r="B6" s="55"/>
      <c r="C6" s="56"/>
      <c r="D6" s="56"/>
      <c r="E6" s="56"/>
      <c r="F6" s="57"/>
      <c r="G6" s="51" t="s">
        <v>131</v>
      </c>
      <c r="H6" s="184">
        <f>'E&amp;G'!H6:I6</f>
        <v>0</v>
      </c>
      <c r="I6" s="186"/>
    </row>
    <row r="7" spans="1:11" s="46" customFormat="1" ht="6" customHeight="1" x14ac:dyDescent="0.25">
      <c r="A7" s="47"/>
      <c r="B7" s="48"/>
      <c r="C7" s="49"/>
      <c r="D7" s="49"/>
      <c r="E7" s="49"/>
      <c r="F7" s="50"/>
      <c r="G7" s="54"/>
      <c r="H7" s="65"/>
      <c r="I7" s="65"/>
    </row>
    <row r="8" spans="1:11" s="46" customFormat="1" ht="15.75" x14ac:dyDescent="0.25">
      <c r="A8" s="47"/>
      <c r="B8" s="55"/>
      <c r="C8" s="56" t="s">
        <v>133</v>
      </c>
      <c r="D8" s="56"/>
      <c r="E8" s="56"/>
      <c r="F8" s="57"/>
      <c r="G8" s="187" t="s">
        <v>132</v>
      </c>
      <c r="H8" s="188" t="str">
        <f>Instructions!D26&amp;" " &amp; Instructions!E26</f>
        <v>FY18 Budget - June 20, 2017</v>
      </c>
      <c r="I8" s="189"/>
    </row>
    <row r="9" spans="1:11" s="46" customFormat="1" ht="15.75" x14ac:dyDescent="0.25">
      <c r="A9" s="47"/>
      <c r="B9" s="55"/>
      <c r="C9" s="18"/>
      <c r="D9" s="56"/>
      <c r="E9" s="56"/>
      <c r="F9" s="57"/>
      <c r="G9" s="187"/>
      <c r="H9" s="188" t="str">
        <f>Instructions!D27&amp;" " &amp; Instructions!E27</f>
        <v>FY17 Actual - October 17, 2017</v>
      </c>
      <c r="I9" s="189"/>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114"/>
      <c r="F15" s="115"/>
      <c r="G15" s="114"/>
      <c r="H15" s="116"/>
      <c r="I15" s="72">
        <f>SUM(E15:H15)</f>
        <v>0</v>
      </c>
    </row>
    <row r="16" spans="1:11" s="46" customFormat="1" x14ac:dyDescent="0.2">
      <c r="B16" s="46" t="s">
        <v>3</v>
      </c>
      <c r="C16" s="73" t="s">
        <v>4</v>
      </c>
      <c r="E16" s="123"/>
      <c r="F16" s="124"/>
      <c r="G16" s="123"/>
      <c r="H16" s="125"/>
      <c r="I16" s="74">
        <f>SUM(E16:H16)</f>
        <v>0</v>
      </c>
    </row>
    <row r="17" spans="1:13" x14ac:dyDescent="0.2">
      <c r="B17" s="46" t="s">
        <v>5</v>
      </c>
      <c r="C17" s="63" t="s">
        <v>6</v>
      </c>
      <c r="E17" s="123"/>
      <c r="F17" s="124"/>
      <c r="G17" s="123"/>
      <c r="H17" s="125"/>
      <c r="I17" s="74">
        <f>SUM(E17:H17)</f>
        <v>0</v>
      </c>
    </row>
    <row r="18" spans="1:13" ht="13.5" thickBot="1" x14ac:dyDescent="0.25">
      <c r="B18" s="46" t="s">
        <v>7</v>
      </c>
      <c r="C18" s="63" t="s">
        <v>8</v>
      </c>
      <c r="E18" s="128"/>
      <c r="F18" s="129"/>
      <c r="G18" s="128"/>
      <c r="H18" s="129"/>
      <c r="I18" s="75">
        <f>SUM(E18:H18)</f>
        <v>0</v>
      </c>
    </row>
    <row r="19" spans="1:13" ht="13.5" thickBot="1" x14ac:dyDescent="0.25">
      <c r="B19" s="46" t="s">
        <v>9</v>
      </c>
      <c r="C19" s="63" t="s">
        <v>126</v>
      </c>
      <c r="E19" s="138">
        <f>E16-E17-E18</f>
        <v>0</v>
      </c>
      <c r="F19" s="139">
        <f>F16-F17-F18</f>
        <v>0</v>
      </c>
      <c r="G19" s="138">
        <f>G16-G17-G18</f>
        <v>0</v>
      </c>
      <c r="H19" s="140">
        <f>H16-H17-H18</f>
        <v>0</v>
      </c>
      <c r="I19" s="141">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3">
        <f>J22-I23</f>
        <v>0</v>
      </c>
      <c r="D22" s="83" t="s">
        <v>39</v>
      </c>
      <c r="E22" s="126"/>
      <c r="F22" s="127"/>
      <c r="G22" s="84"/>
      <c r="H22" s="85"/>
      <c r="I22" s="86">
        <f>SUM(E22:H22)</f>
        <v>0</v>
      </c>
      <c r="J22" s="158">
        <f>(E16+F16)*0.1</f>
        <v>0</v>
      </c>
    </row>
    <row r="23" spans="1:13" ht="13.5" customHeight="1" thickBot="1" x14ac:dyDescent="0.25">
      <c r="B23" s="82">
        <v>2</v>
      </c>
      <c r="C23" s="159">
        <f>ROUNDDOWN(SUM(I22*0.025),0)</f>
        <v>0</v>
      </c>
      <c r="D23" s="87" t="s">
        <v>40</v>
      </c>
      <c r="E23" s="123"/>
      <c r="F23" s="124"/>
      <c r="G23" s="88"/>
      <c r="H23" s="89"/>
      <c r="I23" s="74">
        <f>SUM(E23:H23)</f>
        <v>0</v>
      </c>
      <c r="J23" s="154">
        <f>SUM(I22:I23)</f>
        <v>0</v>
      </c>
    </row>
    <row r="24" spans="1:13" ht="13.5" customHeight="1" x14ac:dyDescent="0.2">
      <c r="B24" s="82">
        <v>3</v>
      </c>
      <c r="C24" s="90" t="s">
        <v>19</v>
      </c>
      <c r="D24" s="87" t="s">
        <v>41</v>
      </c>
      <c r="E24" s="123"/>
      <c r="F24" s="124"/>
      <c r="G24" s="88"/>
      <c r="H24" s="89"/>
      <c r="I24" s="74">
        <f t="shared" ref="I24:I41" si="0">SUM(E24:H24)</f>
        <v>0</v>
      </c>
      <c r="M24" s="91"/>
    </row>
    <row r="25" spans="1:13" ht="13.5" customHeight="1" x14ac:dyDescent="0.2">
      <c r="B25" s="82">
        <v>4</v>
      </c>
      <c r="C25" s="90" t="s">
        <v>22</v>
      </c>
      <c r="D25" s="87" t="s">
        <v>55</v>
      </c>
      <c r="E25" s="123"/>
      <c r="F25" s="124"/>
      <c r="G25" s="88"/>
      <c r="H25" s="89"/>
      <c r="I25" s="74">
        <f t="shared" si="0"/>
        <v>0</v>
      </c>
    </row>
    <row r="26" spans="1:13" ht="13.5" customHeight="1" x14ac:dyDescent="0.2">
      <c r="B26" s="82">
        <v>5</v>
      </c>
      <c r="C26" s="90" t="s">
        <v>23</v>
      </c>
      <c r="D26" s="87" t="s">
        <v>56</v>
      </c>
      <c r="E26" s="123"/>
      <c r="F26" s="124"/>
      <c r="G26" s="88"/>
      <c r="H26" s="89"/>
      <c r="I26" s="74">
        <f t="shared" si="0"/>
        <v>0</v>
      </c>
    </row>
    <row r="27" spans="1:13" ht="13.5" customHeight="1" x14ac:dyDescent="0.2">
      <c r="B27" s="82">
        <v>6</v>
      </c>
      <c r="C27" s="90" t="s">
        <v>58</v>
      </c>
      <c r="D27" s="87" t="s">
        <v>57</v>
      </c>
      <c r="E27" s="123"/>
      <c r="F27" s="117"/>
      <c r="G27" s="88"/>
      <c r="H27" s="89"/>
      <c r="I27" s="74">
        <f t="shared" si="0"/>
        <v>0</v>
      </c>
    </row>
    <row r="28" spans="1:13" ht="13.5" customHeight="1" x14ac:dyDescent="0.2">
      <c r="B28" s="82">
        <v>7</v>
      </c>
      <c r="C28" s="90" t="s">
        <v>20</v>
      </c>
      <c r="D28" s="87" t="s">
        <v>51</v>
      </c>
      <c r="E28" s="123"/>
      <c r="F28" s="117"/>
      <c r="G28" s="88"/>
      <c r="H28" s="89"/>
      <c r="I28" s="74">
        <f t="shared" si="0"/>
        <v>0</v>
      </c>
    </row>
    <row r="29" spans="1:13" ht="13.5" customHeight="1" x14ac:dyDescent="0.2">
      <c r="B29" s="82">
        <v>8</v>
      </c>
      <c r="C29" s="90" t="s">
        <v>21</v>
      </c>
      <c r="D29" s="87" t="s">
        <v>53</v>
      </c>
      <c r="E29" s="123"/>
      <c r="F29" s="117"/>
      <c r="G29" s="88"/>
      <c r="H29" s="89"/>
      <c r="I29" s="74">
        <f t="shared" si="0"/>
        <v>0</v>
      </c>
    </row>
    <row r="30" spans="1:13" ht="13.5" customHeight="1" x14ac:dyDescent="0.2">
      <c r="B30" s="82">
        <v>9</v>
      </c>
      <c r="C30" s="90" t="s">
        <v>25</v>
      </c>
      <c r="D30" s="87" t="s">
        <v>54</v>
      </c>
      <c r="E30" s="123"/>
      <c r="F30" s="124"/>
      <c r="G30" s="88"/>
      <c r="H30" s="89"/>
      <c r="I30" s="74">
        <f t="shared" si="0"/>
        <v>0</v>
      </c>
    </row>
    <row r="31" spans="1:13" ht="13.5" customHeight="1" x14ac:dyDescent="0.2">
      <c r="B31" s="82">
        <v>10</v>
      </c>
      <c r="C31" s="90" t="s">
        <v>127</v>
      </c>
      <c r="D31" s="87" t="s">
        <v>44</v>
      </c>
      <c r="E31" s="165"/>
      <c r="F31" s="166"/>
      <c r="G31" s="123"/>
      <c r="H31" s="124"/>
      <c r="I31" s="74">
        <f t="shared" si="0"/>
        <v>0</v>
      </c>
    </row>
    <row r="32" spans="1:13" ht="13.5" customHeight="1" x14ac:dyDescent="0.2">
      <c r="B32" s="82">
        <v>11</v>
      </c>
      <c r="C32" s="90" t="s">
        <v>34</v>
      </c>
      <c r="D32" s="87" t="s">
        <v>42</v>
      </c>
      <c r="E32" s="93"/>
      <c r="F32" s="94"/>
      <c r="G32" s="123"/>
      <c r="H32" s="118"/>
      <c r="I32" s="74">
        <f t="shared" si="0"/>
        <v>0</v>
      </c>
      <c r="L32" s="46"/>
      <c r="M32" s="46"/>
    </row>
    <row r="33" spans="2:13" ht="13.5" customHeight="1" x14ac:dyDescent="0.2">
      <c r="B33" s="82">
        <v>12</v>
      </c>
      <c r="C33" s="90" t="s">
        <v>27</v>
      </c>
      <c r="D33" s="87" t="s">
        <v>43</v>
      </c>
      <c r="E33" s="88"/>
      <c r="F33" s="89"/>
      <c r="G33" s="119"/>
      <c r="H33" s="124"/>
      <c r="I33" s="74">
        <f t="shared" si="0"/>
        <v>0</v>
      </c>
      <c r="L33" s="46"/>
      <c r="M33" s="46"/>
    </row>
    <row r="34" spans="2:13" ht="13.5" customHeight="1" x14ac:dyDescent="0.2">
      <c r="B34" s="82">
        <v>13</v>
      </c>
      <c r="C34" s="90" t="s">
        <v>128</v>
      </c>
      <c r="D34" s="87" t="s">
        <v>46</v>
      </c>
      <c r="E34" s="88"/>
      <c r="F34" s="89"/>
      <c r="G34" s="123"/>
      <c r="H34" s="117"/>
      <c r="I34" s="74">
        <f t="shared" si="0"/>
        <v>0</v>
      </c>
      <c r="L34" s="46"/>
      <c r="M34" s="46"/>
    </row>
    <row r="35" spans="2:13" ht="13.5" customHeight="1" x14ac:dyDescent="0.2">
      <c r="B35" s="82">
        <v>14</v>
      </c>
      <c r="C35" s="90" t="s">
        <v>129</v>
      </c>
      <c r="D35" s="87" t="s">
        <v>50</v>
      </c>
      <c r="E35" s="88"/>
      <c r="F35" s="89"/>
      <c r="G35" s="123"/>
      <c r="H35" s="117"/>
      <c r="I35" s="74">
        <f t="shared" si="0"/>
        <v>0</v>
      </c>
      <c r="L35" s="46"/>
      <c r="M35" s="46"/>
    </row>
    <row r="36" spans="2:13" ht="13.5" customHeight="1" x14ac:dyDescent="0.2">
      <c r="B36" s="82">
        <v>15</v>
      </c>
      <c r="C36" s="90" t="s">
        <v>33</v>
      </c>
      <c r="D36" s="87" t="s">
        <v>59</v>
      </c>
      <c r="E36" s="88"/>
      <c r="F36" s="89"/>
      <c r="G36" s="123"/>
      <c r="H36" s="117"/>
      <c r="I36" s="74">
        <f>SUM(E36:H36)</f>
        <v>0</v>
      </c>
      <c r="L36" s="46"/>
      <c r="M36" s="46"/>
    </row>
    <row r="37" spans="2:13" ht="13.5" customHeight="1" x14ac:dyDescent="0.2">
      <c r="B37" s="82">
        <v>16</v>
      </c>
      <c r="C37" s="90" t="s">
        <v>24</v>
      </c>
      <c r="D37" s="95" t="s">
        <v>59</v>
      </c>
      <c r="E37" s="93"/>
      <c r="F37" s="94"/>
      <c r="G37" s="123"/>
      <c r="H37" s="124"/>
      <c r="I37" s="74">
        <f>SUM(E37:H37)</f>
        <v>0</v>
      </c>
      <c r="L37" s="46"/>
      <c r="M37" s="46"/>
    </row>
    <row r="38" spans="2:13" ht="13.5" customHeight="1" x14ac:dyDescent="0.2">
      <c r="B38" s="82">
        <v>17</v>
      </c>
      <c r="C38" s="90" t="s">
        <v>62</v>
      </c>
      <c r="D38" s="87" t="s">
        <v>49</v>
      </c>
      <c r="E38" s="88"/>
      <c r="F38" s="89"/>
      <c r="G38" s="123"/>
      <c r="H38" s="124"/>
      <c r="I38" s="74">
        <f t="shared" si="0"/>
        <v>0</v>
      </c>
      <c r="L38" s="46"/>
      <c r="M38" s="46"/>
    </row>
    <row r="39" spans="2:13" ht="13.5" customHeight="1" x14ac:dyDescent="0.2">
      <c r="B39" s="82">
        <v>18</v>
      </c>
      <c r="C39" s="90" t="s">
        <v>61</v>
      </c>
      <c r="D39" s="87" t="s">
        <v>45</v>
      </c>
      <c r="E39" s="88"/>
      <c r="F39" s="89"/>
      <c r="G39" s="123"/>
      <c r="H39" s="124"/>
      <c r="I39" s="74">
        <f t="shared" si="0"/>
        <v>0</v>
      </c>
      <c r="L39" s="46"/>
      <c r="M39" s="46"/>
    </row>
    <row r="40" spans="2:13" ht="13.5" customHeight="1" x14ac:dyDescent="0.2">
      <c r="B40" s="82">
        <v>19</v>
      </c>
      <c r="C40" s="90" t="s">
        <v>130</v>
      </c>
      <c r="D40" s="87" t="s">
        <v>48</v>
      </c>
      <c r="E40" s="88"/>
      <c r="F40" s="89"/>
      <c r="G40" s="123"/>
      <c r="H40" s="124"/>
      <c r="I40" s="74">
        <f t="shared" si="0"/>
        <v>0</v>
      </c>
      <c r="L40" s="46"/>
      <c r="M40" s="46"/>
    </row>
    <row r="41" spans="2:13" ht="13.5" customHeight="1" thickBot="1" x14ac:dyDescent="0.25">
      <c r="B41" s="82">
        <v>20</v>
      </c>
      <c r="C41" s="96" t="s">
        <v>31</v>
      </c>
      <c r="D41" s="97" t="s">
        <v>47</v>
      </c>
      <c r="E41" s="98"/>
      <c r="F41" s="99"/>
      <c r="G41" s="128"/>
      <c r="H41" s="129"/>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ht="7.7" customHeight="1" x14ac:dyDescent="0.2">
      <c r="E47" s="110"/>
      <c r="F47" s="110"/>
      <c r="G47" s="110"/>
      <c r="H47" s="110"/>
      <c r="I47" s="111"/>
      <c r="L47" s="46"/>
      <c r="M47" s="46"/>
    </row>
    <row r="48" spans="2:13" x14ac:dyDescent="0.2">
      <c r="B48" s="46" t="s">
        <v>15</v>
      </c>
      <c r="C48" s="120" t="s">
        <v>60</v>
      </c>
      <c r="E48" s="78"/>
      <c r="F48" s="78"/>
      <c r="G48" s="78"/>
      <c r="H48" s="78"/>
      <c r="I48" s="130">
        <v>0</v>
      </c>
      <c r="L48" s="46"/>
      <c r="M48" s="46"/>
    </row>
    <row r="49" spans="1:13" x14ac:dyDescent="0.2">
      <c r="E49" s="78"/>
      <c r="F49" s="78"/>
      <c r="G49" s="78"/>
      <c r="H49" s="78"/>
      <c r="I49" s="74"/>
      <c r="L49" s="46"/>
      <c r="M49" s="46"/>
    </row>
    <row r="50" spans="1:13" ht="13.5" thickBot="1" x14ac:dyDescent="0.25">
      <c r="B50" s="46" t="s">
        <v>16</v>
      </c>
      <c r="C50" s="46" t="s">
        <v>118</v>
      </c>
      <c r="E50" s="78"/>
      <c r="F50" s="78"/>
      <c r="G50" s="78"/>
      <c r="H50" s="78"/>
      <c r="I50" s="113">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4:C41" location="'Statutory Waivers'!A1" display="Senior Citizen"/>
    <hyperlink ref="C16" location="Instructions!A1" display="Calculated Gross Tuition"/>
    <hyperlink ref="C48" location="Instructions!A1" display="Miscellaneous Fees (see Policy R521)"/>
    <hyperlink ref="C22" location="'Statutory Waivers'!A1" display="10% Resident Waiver"/>
    <hyperlink ref="C23" location="'Statutory Waivers'!B2" display="National Guard"/>
  </hyperlinks>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359666DE-FBC4-4F11-8AF7-B5B69C061CE7}">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96D5F4A6-961D-4021-B06F-25B5DC6FA883}">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EC830B45-F89F-41F5-A482-2F20F90C62B3}">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E28" sqref="E28"/>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82">
        <f>'E&amp;G'!H2:I2</f>
        <v>0</v>
      </c>
      <c r="I2" s="183"/>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92"/>
      <c r="I4" s="193"/>
    </row>
    <row r="5" spans="1:11" s="46" customFormat="1" ht="6" customHeight="1" x14ac:dyDescent="0.25">
      <c r="A5" s="47"/>
      <c r="B5" s="48"/>
      <c r="C5" s="49"/>
      <c r="D5" s="49"/>
      <c r="E5" s="49"/>
      <c r="F5" s="50"/>
      <c r="G5" s="54"/>
      <c r="H5" s="65"/>
      <c r="I5" s="65"/>
    </row>
    <row r="6" spans="1:11" s="46" customFormat="1" ht="15.75" x14ac:dyDescent="0.25">
      <c r="A6" s="121">
        <f>'E&amp;G'!A6</f>
        <v>0</v>
      </c>
      <c r="B6" s="55"/>
      <c r="C6" s="56"/>
      <c r="D6" s="56"/>
      <c r="E6" s="56"/>
      <c r="F6" s="57"/>
      <c r="G6" s="51" t="s">
        <v>131</v>
      </c>
      <c r="H6" s="184">
        <f>'E&amp;G'!H6:I6</f>
        <v>0</v>
      </c>
      <c r="I6" s="186"/>
    </row>
    <row r="7" spans="1:11" s="46" customFormat="1" ht="6" customHeight="1" x14ac:dyDescent="0.25">
      <c r="A7" s="47"/>
      <c r="B7" s="48"/>
      <c r="C7" s="49"/>
      <c r="D7" s="49"/>
      <c r="E7" s="49"/>
      <c r="F7" s="50"/>
      <c r="G7" s="54"/>
      <c r="H7" s="65"/>
      <c r="I7" s="65"/>
    </row>
    <row r="8" spans="1:11" s="46" customFormat="1" ht="15.75" x14ac:dyDescent="0.25">
      <c r="A8" s="47"/>
      <c r="B8" s="55"/>
      <c r="C8" s="56" t="s">
        <v>133</v>
      </c>
      <c r="D8" s="56"/>
      <c r="E8" s="56"/>
      <c r="F8" s="57"/>
      <c r="G8" s="187" t="s">
        <v>132</v>
      </c>
      <c r="H8" s="188" t="str">
        <f>Instructions!D26&amp;" " &amp; Instructions!E26</f>
        <v>FY18 Budget - June 20, 2017</v>
      </c>
      <c r="I8" s="189"/>
    </row>
    <row r="9" spans="1:11" s="46" customFormat="1" ht="15.75" x14ac:dyDescent="0.25">
      <c r="A9" s="47"/>
      <c r="B9" s="55"/>
      <c r="C9" s="18"/>
      <c r="D9" s="56"/>
      <c r="E9" s="56"/>
      <c r="F9" s="57"/>
      <c r="G9" s="187"/>
      <c r="H9" s="188" t="str">
        <f>Instructions!D27&amp;" " &amp; Instructions!E27</f>
        <v>FY17 Actual - October 17, 2017</v>
      </c>
      <c r="I9" s="189"/>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114"/>
      <c r="F15" s="115"/>
      <c r="G15" s="114"/>
      <c r="H15" s="116"/>
      <c r="I15" s="72">
        <f>SUM(E15:H15)</f>
        <v>0</v>
      </c>
    </row>
    <row r="16" spans="1:11" s="46" customFormat="1" x14ac:dyDescent="0.2">
      <c r="B16" s="46" t="s">
        <v>3</v>
      </c>
      <c r="C16" s="73" t="s">
        <v>4</v>
      </c>
      <c r="E16" s="123"/>
      <c r="F16" s="124"/>
      <c r="G16" s="123"/>
      <c r="H16" s="125"/>
      <c r="I16" s="74">
        <f>SUM(E16:H16)</f>
        <v>0</v>
      </c>
    </row>
    <row r="17" spans="1:13" x14ac:dyDescent="0.2">
      <c r="B17" s="46" t="s">
        <v>5</v>
      </c>
      <c r="C17" s="63" t="s">
        <v>6</v>
      </c>
      <c r="E17" s="123"/>
      <c r="F17" s="124"/>
      <c r="G17" s="123"/>
      <c r="H17" s="125"/>
      <c r="I17" s="74">
        <f>SUM(E17:H17)</f>
        <v>0</v>
      </c>
    </row>
    <row r="18" spans="1:13" ht="13.5" thickBot="1" x14ac:dyDescent="0.25">
      <c r="B18" s="46" t="s">
        <v>7</v>
      </c>
      <c r="C18" s="63" t="s">
        <v>8</v>
      </c>
      <c r="E18" s="128"/>
      <c r="F18" s="129"/>
      <c r="G18" s="128"/>
      <c r="H18" s="129"/>
      <c r="I18" s="75">
        <f>SUM(E18:H18)</f>
        <v>0</v>
      </c>
    </row>
    <row r="19" spans="1:13" ht="13.5" thickBot="1" x14ac:dyDescent="0.25">
      <c r="B19" s="46" t="s">
        <v>9</v>
      </c>
      <c r="C19" s="63" t="s">
        <v>126</v>
      </c>
      <c r="E19" s="138">
        <f>E16-E17-E18</f>
        <v>0</v>
      </c>
      <c r="F19" s="139">
        <f>F16-F17-F18</f>
        <v>0</v>
      </c>
      <c r="G19" s="138">
        <f>G16-G17-G18</f>
        <v>0</v>
      </c>
      <c r="H19" s="140">
        <f>H16-H17-H18</f>
        <v>0</v>
      </c>
      <c r="I19" s="141">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3">
        <f>J22-I23</f>
        <v>0</v>
      </c>
      <c r="D22" s="83" t="s">
        <v>39</v>
      </c>
      <c r="E22" s="126"/>
      <c r="F22" s="127"/>
      <c r="G22" s="84"/>
      <c r="H22" s="85"/>
      <c r="I22" s="86">
        <f>SUM(E22:H22)</f>
        <v>0</v>
      </c>
      <c r="J22" s="158">
        <f>(E16+F16)*0.1</f>
        <v>0</v>
      </c>
    </row>
    <row r="23" spans="1:13" ht="13.5" customHeight="1" thickBot="1" x14ac:dyDescent="0.25">
      <c r="B23" s="82">
        <v>2</v>
      </c>
      <c r="C23" s="159">
        <f>ROUNDDOWN(SUM(I22*0.025),0)</f>
        <v>0</v>
      </c>
      <c r="D23" s="87" t="s">
        <v>40</v>
      </c>
      <c r="E23" s="123"/>
      <c r="F23" s="124"/>
      <c r="G23" s="88"/>
      <c r="H23" s="89"/>
      <c r="I23" s="74">
        <f>SUM(E23:H23)</f>
        <v>0</v>
      </c>
      <c r="J23" s="154">
        <f>SUM(I22:I23)</f>
        <v>0</v>
      </c>
    </row>
    <row r="24" spans="1:13" ht="13.5" customHeight="1" x14ac:dyDescent="0.2">
      <c r="B24" s="82">
        <v>3</v>
      </c>
      <c r="C24" s="90" t="s">
        <v>19</v>
      </c>
      <c r="D24" s="87" t="s">
        <v>41</v>
      </c>
      <c r="E24" s="123"/>
      <c r="F24" s="124"/>
      <c r="G24" s="88"/>
      <c r="H24" s="89"/>
      <c r="I24" s="74">
        <f t="shared" ref="I24:I41" si="0">SUM(E24:H24)</f>
        <v>0</v>
      </c>
      <c r="M24" s="91"/>
    </row>
    <row r="25" spans="1:13" ht="13.5" customHeight="1" x14ac:dyDescent="0.2">
      <c r="B25" s="82">
        <v>4</v>
      </c>
      <c r="C25" s="90" t="s">
        <v>22</v>
      </c>
      <c r="D25" s="87" t="s">
        <v>55</v>
      </c>
      <c r="E25" s="123"/>
      <c r="F25" s="124"/>
      <c r="G25" s="88"/>
      <c r="H25" s="89"/>
      <c r="I25" s="74">
        <f t="shared" si="0"/>
        <v>0</v>
      </c>
    </row>
    <row r="26" spans="1:13" ht="13.5" customHeight="1" x14ac:dyDescent="0.2">
      <c r="B26" s="82">
        <v>5</v>
      </c>
      <c r="C26" s="90" t="s">
        <v>23</v>
      </c>
      <c r="D26" s="87" t="s">
        <v>56</v>
      </c>
      <c r="E26" s="123"/>
      <c r="F26" s="124"/>
      <c r="G26" s="88"/>
      <c r="H26" s="89"/>
      <c r="I26" s="74">
        <f t="shared" si="0"/>
        <v>0</v>
      </c>
    </row>
    <row r="27" spans="1:13" ht="13.5" customHeight="1" x14ac:dyDescent="0.2">
      <c r="B27" s="82">
        <v>6</v>
      </c>
      <c r="C27" s="90" t="s">
        <v>58</v>
      </c>
      <c r="D27" s="87" t="s">
        <v>57</v>
      </c>
      <c r="E27" s="123"/>
      <c r="F27" s="117"/>
      <c r="G27" s="88"/>
      <c r="H27" s="89"/>
      <c r="I27" s="74">
        <f t="shared" si="0"/>
        <v>0</v>
      </c>
    </row>
    <row r="28" spans="1:13" ht="13.5" customHeight="1" x14ac:dyDescent="0.2">
      <c r="B28" s="82">
        <v>7</v>
      </c>
      <c r="C28" s="90" t="s">
        <v>20</v>
      </c>
      <c r="D28" s="87" t="s">
        <v>51</v>
      </c>
      <c r="E28" s="123"/>
      <c r="F28" s="117"/>
      <c r="G28" s="88"/>
      <c r="H28" s="89"/>
      <c r="I28" s="74">
        <f t="shared" si="0"/>
        <v>0</v>
      </c>
    </row>
    <row r="29" spans="1:13" ht="13.5" customHeight="1" x14ac:dyDescent="0.2">
      <c r="B29" s="82">
        <v>8</v>
      </c>
      <c r="C29" s="90" t="s">
        <v>21</v>
      </c>
      <c r="D29" s="87" t="s">
        <v>53</v>
      </c>
      <c r="E29" s="123"/>
      <c r="F29" s="117"/>
      <c r="G29" s="88"/>
      <c r="H29" s="89"/>
      <c r="I29" s="74">
        <f t="shared" si="0"/>
        <v>0</v>
      </c>
    </row>
    <row r="30" spans="1:13" ht="13.5" customHeight="1" x14ac:dyDescent="0.2">
      <c r="B30" s="82">
        <v>9</v>
      </c>
      <c r="C30" s="90" t="s">
        <v>25</v>
      </c>
      <c r="D30" s="87" t="s">
        <v>54</v>
      </c>
      <c r="E30" s="123"/>
      <c r="F30" s="124"/>
      <c r="G30" s="88"/>
      <c r="H30" s="89"/>
      <c r="I30" s="74">
        <f t="shared" si="0"/>
        <v>0</v>
      </c>
    </row>
    <row r="31" spans="1:13" ht="13.5" customHeight="1" x14ac:dyDescent="0.2">
      <c r="B31" s="82">
        <v>10</v>
      </c>
      <c r="C31" s="90" t="s">
        <v>127</v>
      </c>
      <c r="D31" s="87" t="s">
        <v>44</v>
      </c>
      <c r="E31" s="165"/>
      <c r="F31" s="166"/>
      <c r="G31" s="123"/>
      <c r="H31" s="124"/>
      <c r="I31" s="74">
        <f t="shared" si="0"/>
        <v>0</v>
      </c>
    </row>
    <row r="32" spans="1:13" ht="13.5" customHeight="1" x14ac:dyDescent="0.2">
      <c r="B32" s="82">
        <v>11</v>
      </c>
      <c r="C32" s="90" t="s">
        <v>34</v>
      </c>
      <c r="D32" s="87" t="s">
        <v>42</v>
      </c>
      <c r="E32" s="93"/>
      <c r="F32" s="94"/>
      <c r="G32" s="123"/>
      <c r="H32" s="118"/>
      <c r="I32" s="74">
        <f t="shared" si="0"/>
        <v>0</v>
      </c>
      <c r="L32" s="46"/>
      <c r="M32" s="46"/>
    </row>
    <row r="33" spans="2:13" ht="13.5" customHeight="1" x14ac:dyDescent="0.2">
      <c r="B33" s="82">
        <v>12</v>
      </c>
      <c r="C33" s="90" t="s">
        <v>27</v>
      </c>
      <c r="D33" s="87" t="s">
        <v>43</v>
      </c>
      <c r="E33" s="88"/>
      <c r="F33" s="89"/>
      <c r="G33" s="119"/>
      <c r="H33" s="124"/>
      <c r="I33" s="74">
        <f t="shared" si="0"/>
        <v>0</v>
      </c>
      <c r="L33" s="46"/>
      <c r="M33" s="46"/>
    </row>
    <row r="34" spans="2:13" ht="13.5" customHeight="1" x14ac:dyDescent="0.2">
      <c r="B34" s="82">
        <v>13</v>
      </c>
      <c r="C34" s="90" t="s">
        <v>128</v>
      </c>
      <c r="D34" s="87" t="s">
        <v>46</v>
      </c>
      <c r="E34" s="88"/>
      <c r="F34" s="89"/>
      <c r="G34" s="123"/>
      <c r="H34" s="117"/>
      <c r="I34" s="74">
        <f t="shared" si="0"/>
        <v>0</v>
      </c>
      <c r="L34" s="46"/>
      <c r="M34" s="46"/>
    </row>
    <row r="35" spans="2:13" ht="13.5" customHeight="1" x14ac:dyDescent="0.2">
      <c r="B35" s="82">
        <v>14</v>
      </c>
      <c r="C35" s="90" t="s">
        <v>129</v>
      </c>
      <c r="D35" s="87" t="s">
        <v>50</v>
      </c>
      <c r="E35" s="88"/>
      <c r="F35" s="89"/>
      <c r="G35" s="123"/>
      <c r="H35" s="117"/>
      <c r="I35" s="74">
        <f t="shared" si="0"/>
        <v>0</v>
      </c>
      <c r="L35" s="46"/>
      <c r="M35" s="46"/>
    </row>
    <row r="36" spans="2:13" ht="13.5" customHeight="1" x14ac:dyDescent="0.2">
      <c r="B36" s="82">
        <v>15</v>
      </c>
      <c r="C36" s="90" t="s">
        <v>33</v>
      </c>
      <c r="D36" s="87" t="s">
        <v>59</v>
      </c>
      <c r="E36" s="88"/>
      <c r="F36" s="89"/>
      <c r="G36" s="123"/>
      <c r="H36" s="117"/>
      <c r="I36" s="74">
        <f>SUM(E36:H36)</f>
        <v>0</v>
      </c>
      <c r="L36" s="46"/>
      <c r="M36" s="46"/>
    </row>
    <row r="37" spans="2:13" ht="13.5" customHeight="1" x14ac:dyDescent="0.2">
      <c r="B37" s="82">
        <v>16</v>
      </c>
      <c r="C37" s="90" t="s">
        <v>24</v>
      </c>
      <c r="D37" s="95" t="s">
        <v>59</v>
      </c>
      <c r="E37" s="93"/>
      <c r="F37" s="94"/>
      <c r="G37" s="123"/>
      <c r="H37" s="124"/>
      <c r="I37" s="74">
        <f>SUM(E37:H37)</f>
        <v>0</v>
      </c>
      <c r="L37" s="46"/>
      <c r="M37" s="46"/>
    </row>
    <row r="38" spans="2:13" ht="13.5" customHeight="1" x14ac:dyDescent="0.2">
      <c r="B38" s="82">
        <v>17</v>
      </c>
      <c r="C38" s="90" t="s">
        <v>62</v>
      </c>
      <c r="D38" s="87" t="s">
        <v>49</v>
      </c>
      <c r="E38" s="88"/>
      <c r="F38" s="89"/>
      <c r="G38" s="123"/>
      <c r="H38" s="124"/>
      <c r="I38" s="74">
        <f t="shared" si="0"/>
        <v>0</v>
      </c>
      <c r="L38" s="46"/>
      <c r="M38" s="46"/>
    </row>
    <row r="39" spans="2:13" ht="13.5" customHeight="1" x14ac:dyDescent="0.2">
      <c r="B39" s="82">
        <v>18</v>
      </c>
      <c r="C39" s="90" t="s">
        <v>61</v>
      </c>
      <c r="D39" s="87" t="s">
        <v>45</v>
      </c>
      <c r="E39" s="88"/>
      <c r="F39" s="89"/>
      <c r="G39" s="123"/>
      <c r="H39" s="124"/>
      <c r="I39" s="74">
        <f t="shared" si="0"/>
        <v>0</v>
      </c>
      <c r="L39" s="46"/>
      <c r="M39" s="46"/>
    </row>
    <row r="40" spans="2:13" ht="13.5" customHeight="1" x14ac:dyDescent="0.2">
      <c r="B40" s="82">
        <v>19</v>
      </c>
      <c r="C40" s="90" t="s">
        <v>130</v>
      </c>
      <c r="D40" s="87" t="s">
        <v>48</v>
      </c>
      <c r="E40" s="88"/>
      <c r="F40" s="89"/>
      <c r="G40" s="123"/>
      <c r="H40" s="124"/>
      <c r="I40" s="74">
        <f t="shared" si="0"/>
        <v>0</v>
      </c>
      <c r="L40" s="46"/>
      <c r="M40" s="46"/>
    </row>
    <row r="41" spans="2:13" ht="13.5" customHeight="1" thickBot="1" x14ac:dyDescent="0.25">
      <c r="B41" s="82">
        <v>20</v>
      </c>
      <c r="C41" s="96" t="s">
        <v>31</v>
      </c>
      <c r="D41" s="97" t="s">
        <v>47</v>
      </c>
      <c r="E41" s="98"/>
      <c r="F41" s="99"/>
      <c r="G41" s="128"/>
      <c r="H41" s="129"/>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ht="7.7" customHeight="1" x14ac:dyDescent="0.2">
      <c r="E47" s="110"/>
      <c r="F47" s="110"/>
      <c r="G47" s="110"/>
      <c r="H47" s="110"/>
      <c r="I47" s="111"/>
      <c r="L47" s="46"/>
      <c r="M47" s="46"/>
    </row>
    <row r="48" spans="2:13" x14ac:dyDescent="0.2">
      <c r="B48" s="46" t="s">
        <v>15</v>
      </c>
      <c r="C48" s="120" t="s">
        <v>60</v>
      </c>
      <c r="E48" s="78"/>
      <c r="F48" s="78"/>
      <c r="G48" s="78"/>
      <c r="H48" s="78"/>
      <c r="I48" s="130">
        <v>0</v>
      </c>
      <c r="L48" s="46"/>
      <c r="M48" s="46"/>
    </row>
    <row r="49" spans="1:13" x14ac:dyDescent="0.2">
      <c r="E49" s="78"/>
      <c r="F49" s="78"/>
      <c r="G49" s="78"/>
      <c r="H49" s="78"/>
      <c r="I49" s="74"/>
      <c r="L49" s="46"/>
      <c r="M49" s="46"/>
    </row>
    <row r="50" spans="1:13" ht="13.5" thickBot="1" x14ac:dyDescent="0.25">
      <c r="B50" s="46" t="s">
        <v>16</v>
      </c>
      <c r="C50" s="46" t="s">
        <v>118</v>
      </c>
      <c r="E50" s="78"/>
      <c r="F50" s="78"/>
      <c r="G50" s="78"/>
      <c r="H50" s="78"/>
      <c r="I50" s="113">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4:C41" location="'Statutory Waivers'!A1" display="Senior Citizen"/>
    <hyperlink ref="C16" location="Instructions!A1" display="Calculated Gross Tuition"/>
    <hyperlink ref="C48" location="Instructions!A1" display="Miscellaneous Fees (see Policy R521)"/>
    <hyperlink ref="C22" location="'Statutory Waivers'!A1" display="10% Resident Waiver"/>
    <hyperlink ref="C23" location="'Statutory Waivers'!B2" display="National Guard"/>
  </hyperlinks>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4FCCC394-C99A-4C57-9129-13F30B176BB4}">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04198F43-8E45-41F2-A049-941B894E2CFC}">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E471F324-D680-4197-AF5E-83CD4F2BAC78}">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5"/>
  <sheetViews>
    <sheetView showGridLines="0" showRowColHeaders="0" zoomScaleNormal="100" zoomScaleSheetLayoutView="100" workbookViewId="0">
      <selection activeCell="E28" sqref="E28"/>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ol min="12" max="13" width="9.140625" style="58" hidden="1"/>
    <col min="14" max="16383" width="9.140625" style="46" hidden="1"/>
    <col min="16384" max="16384" width="0"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82">
        <f>'E&amp;G'!H2:I2</f>
        <v>0</v>
      </c>
      <c r="I2" s="183"/>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92"/>
      <c r="I4" s="193"/>
    </row>
    <row r="5" spans="1:11" s="46" customFormat="1" ht="6" customHeight="1" x14ac:dyDescent="0.25">
      <c r="A5" s="47"/>
      <c r="B5" s="48"/>
      <c r="C5" s="49"/>
      <c r="D5" s="49"/>
      <c r="E5" s="49"/>
      <c r="F5" s="50"/>
      <c r="G5" s="54"/>
      <c r="H5" s="65"/>
      <c r="I5" s="65"/>
    </row>
    <row r="6" spans="1:11" s="46" customFormat="1" ht="15.75" x14ac:dyDescent="0.25">
      <c r="A6" s="121">
        <f>'E&amp;G'!A6</f>
        <v>0</v>
      </c>
      <c r="B6" s="55"/>
      <c r="C6" s="56"/>
      <c r="D6" s="56"/>
      <c r="E6" s="56"/>
      <c r="F6" s="57"/>
      <c r="G6" s="51" t="s">
        <v>131</v>
      </c>
      <c r="H6" s="184">
        <f>'E&amp;G'!H6:I6</f>
        <v>0</v>
      </c>
      <c r="I6" s="186"/>
    </row>
    <row r="7" spans="1:11" s="46" customFormat="1" ht="6" customHeight="1" x14ac:dyDescent="0.25">
      <c r="A7" s="47"/>
      <c r="B7" s="48"/>
      <c r="C7" s="49"/>
      <c r="D7" s="49"/>
      <c r="E7" s="49"/>
      <c r="F7" s="50"/>
      <c r="G7" s="54"/>
      <c r="H7" s="65"/>
      <c r="I7" s="65"/>
    </row>
    <row r="8" spans="1:11" s="46" customFormat="1" ht="15.75" x14ac:dyDescent="0.25">
      <c r="A8" s="47"/>
      <c r="B8" s="55"/>
      <c r="C8" s="56" t="s">
        <v>133</v>
      </c>
      <c r="D8" s="56"/>
      <c r="E8" s="56"/>
      <c r="F8" s="57"/>
      <c r="G8" s="187" t="s">
        <v>132</v>
      </c>
      <c r="H8" s="188" t="str">
        <f>Instructions!D26&amp;" " &amp; Instructions!E26</f>
        <v>FY18 Budget - June 20, 2017</v>
      </c>
      <c r="I8" s="189"/>
    </row>
    <row r="9" spans="1:11" s="46" customFormat="1" ht="15.75" x14ac:dyDescent="0.25">
      <c r="A9" s="47"/>
      <c r="B9" s="55"/>
      <c r="C9" s="18"/>
      <c r="D9" s="56"/>
      <c r="E9" s="56"/>
      <c r="F9" s="57"/>
      <c r="G9" s="187"/>
      <c r="H9" s="188" t="str">
        <f>Instructions!D27&amp;" " &amp; Instructions!E27</f>
        <v>FY17 Actual - October 17, 2017</v>
      </c>
      <c r="I9" s="189"/>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114"/>
      <c r="F15" s="115"/>
      <c r="G15" s="114"/>
      <c r="H15" s="116"/>
      <c r="I15" s="72">
        <f>SUM(E15:H15)</f>
        <v>0</v>
      </c>
    </row>
    <row r="16" spans="1:11" s="46" customFormat="1" x14ac:dyDescent="0.2">
      <c r="B16" s="46" t="s">
        <v>3</v>
      </c>
      <c r="C16" s="73" t="s">
        <v>4</v>
      </c>
      <c r="E16" s="123"/>
      <c r="F16" s="124"/>
      <c r="G16" s="123"/>
      <c r="H16" s="125"/>
      <c r="I16" s="74">
        <f>SUM(E16:H16)</f>
        <v>0</v>
      </c>
    </row>
    <row r="17" spans="1:13" x14ac:dyDescent="0.2">
      <c r="B17" s="46" t="s">
        <v>5</v>
      </c>
      <c r="C17" s="63" t="s">
        <v>6</v>
      </c>
      <c r="E17" s="123"/>
      <c r="F17" s="124"/>
      <c r="G17" s="123"/>
      <c r="H17" s="125"/>
      <c r="I17" s="74">
        <f>SUM(E17:H17)</f>
        <v>0</v>
      </c>
    </row>
    <row r="18" spans="1:13" ht="13.5" thickBot="1" x14ac:dyDescent="0.25">
      <c r="B18" s="46" t="s">
        <v>7</v>
      </c>
      <c r="C18" s="63" t="s">
        <v>8</v>
      </c>
      <c r="E18" s="128"/>
      <c r="F18" s="129"/>
      <c r="G18" s="128"/>
      <c r="H18" s="129"/>
      <c r="I18" s="75">
        <f>SUM(E18:H18)</f>
        <v>0</v>
      </c>
    </row>
    <row r="19" spans="1:13" ht="13.5" thickBot="1" x14ac:dyDescent="0.25">
      <c r="B19" s="46" t="s">
        <v>9</v>
      </c>
      <c r="C19" s="63" t="s">
        <v>126</v>
      </c>
      <c r="E19" s="138">
        <f>E16-E17-E18</f>
        <v>0</v>
      </c>
      <c r="F19" s="139">
        <f>F16-F17-F18</f>
        <v>0</v>
      </c>
      <c r="G19" s="138">
        <f>G16-G17-G18</f>
        <v>0</v>
      </c>
      <c r="H19" s="140">
        <f>H16-H17-H18</f>
        <v>0</v>
      </c>
      <c r="I19" s="141">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3">
        <f>J22-I23</f>
        <v>0</v>
      </c>
      <c r="D22" s="83" t="s">
        <v>39</v>
      </c>
      <c r="E22" s="126"/>
      <c r="F22" s="127"/>
      <c r="G22" s="84"/>
      <c r="H22" s="85"/>
      <c r="I22" s="86">
        <f>SUM(E22:H22)</f>
        <v>0</v>
      </c>
      <c r="J22" s="158">
        <f>(E16+F16)*0.1</f>
        <v>0</v>
      </c>
    </row>
    <row r="23" spans="1:13" ht="13.5" customHeight="1" thickBot="1" x14ac:dyDescent="0.25">
      <c r="B23" s="82">
        <v>2</v>
      </c>
      <c r="C23" s="159">
        <f>ROUNDDOWN(SUM(I22*0.025),0)</f>
        <v>0</v>
      </c>
      <c r="D23" s="87" t="s">
        <v>40</v>
      </c>
      <c r="E23" s="123"/>
      <c r="F23" s="124"/>
      <c r="G23" s="88"/>
      <c r="H23" s="89"/>
      <c r="I23" s="74">
        <f>SUM(E23:H23)</f>
        <v>0</v>
      </c>
      <c r="J23" s="154">
        <f>SUM(I22:I23)</f>
        <v>0</v>
      </c>
    </row>
    <row r="24" spans="1:13" ht="13.5" customHeight="1" x14ac:dyDescent="0.2">
      <c r="B24" s="82">
        <v>3</v>
      </c>
      <c r="C24" s="90" t="s">
        <v>19</v>
      </c>
      <c r="D24" s="87" t="s">
        <v>41</v>
      </c>
      <c r="E24" s="123"/>
      <c r="F24" s="124"/>
      <c r="G24" s="88"/>
      <c r="H24" s="89"/>
      <c r="I24" s="74">
        <f t="shared" ref="I24:I41" si="0">SUM(E24:H24)</f>
        <v>0</v>
      </c>
      <c r="M24" s="91"/>
    </row>
    <row r="25" spans="1:13" ht="13.5" customHeight="1" x14ac:dyDescent="0.2">
      <c r="B25" s="82">
        <v>4</v>
      </c>
      <c r="C25" s="90" t="s">
        <v>22</v>
      </c>
      <c r="D25" s="87" t="s">
        <v>55</v>
      </c>
      <c r="E25" s="123"/>
      <c r="F25" s="124"/>
      <c r="G25" s="88"/>
      <c r="H25" s="89"/>
      <c r="I25" s="74">
        <f t="shared" si="0"/>
        <v>0</v>
      </c>
    </row>
    <row r="26" spans="1:13" ht="13.5" customHeight="1" x14ac:dyDescent="0.2">
      <c r="B26" s="82">
        <v>5</v>
      </c>
      <c r="C26" s="90" t="s">
        <v>23</v>
      </c>
      <c r="D26" s="87" t="s">
        <v>56</v>
      </c>
      <c r="E26" s="123"/>
      <c r="F26" s="124"/>
      <c r="G26" s="88"/>
      <c r="H26" s="89"/>
      <c r="I26" s="74">
        <f t="shared" si="0"/>
        <v>0</v>
      </c>
    </row>
    <row r="27" spans="1:13" ht="13.5" customHeight="1" x14ac:dyDescent="0.2">
      <c r="B27" s="82">
        <v>6</v>
      </c>
      <c r="C27" s="90" t="s">
        <v>58</v>
      </c>
      <c r="D27" s="87" t="s">
        <v>57</v>
      </c>
      <c r="E27" s="123"/>
      <c r="F27" s="117"/>
      <c r="G27" s="88"/>
      <c r="H27" s="89"/>
      <c r="I27" s="74">
        <f t="shared" si="0"/>
        <v>0</v>
      </c>
    </row>
    <row r="28" spans="1:13" ht="13.5" customHeight="1" x14ac:dyDescent="0.2">
      <c r="B28" s="82">
        <v>7</v>
      </c>
      <c r="C28" s="90" t="s">
        <v>20</v>
      </c>
      <c r="D28" s="87" t="s">
        <v>51</v>
      </c>
      <c r="E28" s="123"/>
      <c r="F28" s="117"/>
      <c r="G28" s="88"/>
      <c r="H28" s="89"/>
      <c r="I28" s="74">
        <f t="shared" si="0"/>
        <v>0</v>
      </c>
    </row>
    <row r="29" spans="1:13" ht="13.5" customHeight="1" x14ac:dyDescent="0.2">
      <c r="B29" s="82">
        <v>8</v>
      </c>
      <c r="C29" s="90" t="s">
        <v>21</v>
      </c>
      <c r="D29" s="87" t="s">
        <v>53</v>
      </c>
      <c r="E29" s="123"/>
      <c r="F29" s="117"/>
      <c r="G29" s="88"/>
      <c r="H29" s="89"/>
      <c r="I29" s="74">
        <f t="shared" si="0"/>
        <v>0</v>
      </c>
    </row>
    <row r="30" spans="1:13" ht="13.5" customHeight="1" x14ac:dyDescent="0.2">
      <c r="B30" s="82">
        <v>9</v>
      </c>
      <c r="C30" s="90" t="s">
        <v>25</v>
      </c>
      <c r="D30" s="87" t="s">
        <v>54</v>
      </c>
      <c r="E30" s="123"/>
      <c r="F30" s="124"/>
      <c r="G30" s="88"/>
      <c r="H30" s="89"/>
      <c r="I30" s="74">
        <f t="shared" si="0"/>
        <v>0</v>
      </c>
    </row>
    <row r="31" spans="1:13" ht="13.5" customHeight="1" x14ac:dyDescent="0.2">
      <c r="B31" s="82">
        <v>10</v>
      </c>
      <c r="C31" s="90" t="s">
        <v>127</v>
      </c>
      <c r="D31" s="87" t="s">
        <v>44</v>
      </c>
      <c r="E31" s="165"/>
      <c r="F31" s="166"/>
      <c r="G31" s="123"/>
      <c r="H31" s="124"/>
      <c r="I31" s="74">
        <f t="shared" si="0"/>
        <v>0</v>
      </c>
    </row>
    <row r="32" spans="1:13" ht="13.5" customHeight="1" x14ac:dyDescent="0.2">
      <c r="B32" s="82">
        <v>11</v>
      </c>
      <c r="C32" s="90" t="s">
        <v>34</v>
      </c>
      <c r="D32" s="87" t="s">
        <v>42</v>
      </c>
      <c r="E32" s="93"/>
      <c r="F32" s="94"/>
      <c r="G32" s="123"/>
      <c r="H32" s="118"/>
      <c r="I32" s="74">
        <f t="shared" si="0"/>
        <v>0</v>
      </c>
      <c r="L32" s="46"/>
      <c r="M32" s="46"/>
    </row>
    <row r="33" spans="2:13" ht="13.5" customHeight="1" x14ac:dyDescent="0.2">
      <c r="B33" s="82">
        <v>12</v>
      </c>
      <c r="C33" s="90" t="s">
        <v>27</v>
      </c>
      <c r="D33" s="87" t="s">
        <v>43</v>
      </c>
      <c r="E33" s="88"/>
      <c r="F33" s="89"/>
      <c r="G33" s="119"/>
      <c r="H33" s="124"/>
      <c r="I33" s="74">
        <f t="shared" si="0"/>
        <v>0</v>
      </c>
      <c r="L33" s="46"/>
      <c r="M33" s="46"/>
    </row>
    <row r="34" spans="2:13" ht="13.5" customHeight="1" x14ac:dyDescent="0.2">
      <c r="B34" s="82">
        <v>13</v>
      </c>
      <c r="C34" s="90" t="s">
        <v>128</v>
      </c>
      <c r="D34" s="87" t="s">
        <v>46</v>
      </c>
      <c r="E34" s="88"/>
      <c r="F34" s="89"/>
      <c r="G34" s="123"/>
      <c r="H34" s="117"/>
      <c r="I34" s="74">
        <f t="shared" si="0"/>
        <v>0</v>
      </c>
      <c r="L34" s="46"/>
      <c r="M34" s="46"/>
    </row>
    <row r="35" spans="2:13" ht="13.5" customHeight="1" x14ac:dyDescent="0.2">
      <c r="B35" s="82">
        <v>14</v>
      </c>
      <c r="C35" s="90" t="s">
        <v>129</v>
      </c>
      <c r="D35" s="87" t="s">
        <v>50</v>
      </c>
      <c r="E35" s="88"/>
      <c r="F35" s="89"/>
      <c r="G35" s="123"/>
      <c r="H35" s="117"/>
      <c r="I35" s="74">
        <f t="shared" si="0"/>
        <v>0</v>
      </c>
      <c r="L35" s="46"/>
      <c r="M35" s="46"/>
    </row>
    <row r="36" spans="2:13" ht="13.5" customHeight="1" x14ac:dyDescent="0.2">
      <c r="B36" s="82">
        <v>15</v>
      </c>
      <c r="C36" s="90" t="s">
        <v>33</v>
      </c>
      <c r="D36" s="87" t="s">
        <v>59</v>
      </c>
      <c r="E36" s="88"/>
      <c r="F36" s="89"/>
      <c r="G36" s="123"/>
      <c r="H36" s="117"/>
      <c r="I36" s="74">
        <f>SUM(E36:H36)</f>
        <v>0</v>
      </c>
      <c r="L36" s="46"/>
      <c r="M36" s="46"/>
    </row>
    <row r="37" spans="2:13" ht="13.5" customHeight="1" x14ac:dyDescent="0.2">
      <c r="B37" s="82">
        <v>16</v>
      </c>
      <c r="C37" s="90" t="s">
        <v>24</v>
      </c>
      <c r="D37" s="95" t="s">
        <v>59</v>
      </c>
      <c r="E37" s="93"/>
      <c r="F37" s="94"/>
      <c r="G37" s="123"/>
      <c r="H37" s="124"/>
      <c r="I37" s="74">
        <f>SUM(E37:H37)</f>
        <v>0</v>
      </c>
      <c r="L37" s="46"/>
      <c r="M37" s="46"/>
    </row>
    <row r="38" spans="2:13" ht="13.5" customHeight="1" x14ac:dyDescent="0.2">
      <c r="B38" s="82">
        <v>17</v>
      </c>
      <c r="C38" s="90" t="s">
        <v>62</v>
      </c>
      <c r="D38" s="87" t="s">
        <v>49</v>
      </c>
      <c r="E38" s="88"/>
      <c r="F38" s="89"/>
      <c r="G38" s="123"/>
      <c r="H38" s="124"/>
      <c r="I38" s="74">
        <f t="shared" si="0"/>
        <v>0</v>
      </c>
      <c r="L38" s="46"/>
      <c r="M38" s="46"/>
    </row>
    <row r="39" spans="2:13" ht="13.5" customHeight="1" x14ac:dyDescent="0.2">
      <c r="B39" s="82">
        <v>18</v>
      </c>
      <c r="C39" s="90" t="s">
        <v>61</v>
      </c>
      <c r="D39" s="87" t="s">
        <v>45</v>
      </c>
      <c r="E39" s="88"/>
      <c r="F39" s="89"/>
      <c r="G39" s="123"/>
      <c r="H39" s="124"/>
      <c r="I39" s="74">
        <f t="shared" si="0"/>
        <v>0</v>
      </c>
      <c r="L39" s="46"/>
      <c r="M39" s="46"/>
    </row>
    <row r="40" spans="2:13" ht="13.5" customHeight="1" x14ac:dyDescent="0.2">
      <c r="B40" s="82">
        <v>19</v>
      </c>
      <c r="C40" s="90" t="s">
        <v>130</v>
      </c>
      <c r="D40" s="87" t="s">
        <v>48</v>
      </c>
      <c r="E40" s="88"/>
      <c r="F40" s="89"/>
      <c r="G40" s="123"/>
      <c r="H40" s="124"/>
      <c r="I40" s="74">
        <f t="shared" si="0"/>
        <v>0</v>
      </c>
      <c r="L40" s="46"/>
      <c r="M40" s="46"/>
    </row>
    <row r="41" spans="2:13" ht="13.5" customHeight="1" thickBot="1" x14ac:dyDescent="0.25">
      <c r="B41" s="82">
        <v>20</v>
      </c>
      <c r="C41" s="96" t="s">
        <v>31</v>
      </c>
      <c r="D41" s="97" t="s">
        <v>47</v>
      </c>
      <c r="E41" s="98"/>
      <c r="F41" s="99"/>
      <c r="G41" s="128"/>
      <c r="H41" s="129"/>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ht="7.7" customHeight="1" x14ac:dyDescent="0.2">
      <c r="E47" s="110"/>
      <c r="F47" s="110"/>
      <c r="G47" s="110"/>
      <c r="H47" s="110"/>
      <c r="I47" s="111"/>
      <c r="L47" s="46"/>
      <c r="M47" s="46"/>
    </row>
    <row r="48" spans="2:13" x14ac:dyDescent="0.2">
      <c r="B48" s="46" t="s">
        <v>15</v>
      </c>
      <c r="C48" s="120" t="s">
        <v>60</v>
      </c>
      <c r="E48" s="78"/>
      <c r="F48" s="78"/>
      <c r="G48" s="78"/>
      <c r="H48" s="78"/>
      <c r="I48" s="130">
        <v>0</v>
      </c>
      <c r="L48" s="46"/>
      <c r="M48" s="46"/>
    </row>
    <row r="49" spans="1:13" x14ac:dyDescent="0.2">
      <c r="E49" s="78"/>
      <c r="F49" s="78"/>
      <c r="G49" s="78"/>
      <c r="H49" s="78"/>
      <c r="I49" s="74"/>
      <c r="L49" s="46"/>
      <c r="M49" s="46"/>
    </row>
    <row r="50" spans="1:13" ht="13.5" thickBot="1" x14ac:dyDescent="0.25">
      <c r="B50" s="46" t="s">
        <v>16</v>
      </c>
      <c r="C50" s="46" t="s">
        <v>118</v>
      </c>
      <c r="E50" s="78"/>
      <c r="F50" s="78"/>
      <c r="G50" s="78"/>
      <c r="H50" s="78"/>
      <c r="I50" s="113">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4:C41" location="'Statutory Waivers'!A1" display="Senior Citizen"/>
    <hyperlink ref="C16" location="Instructions!A1" display="Calculated Gross Tuition"/>
    <hyperlink ref="C48" location="Instructions!A1" display="Miscellaneous Fees (see Policy R521)"/>
    <hyperlink ref="C22" location="'Statutory Waivers'!A1" display="10% Resident Waiver"/>
    <hyperlink ref="C23" location="'Statutory Waivers'!B2" display="National Guard"/>
  </hyperlinks>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F382FEBA-AA61-42B5-9185-A980A6FB0439}">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985E4371-A253-47E2-B5F8-991469BC8F63}">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47CADCA1-ED2C-4AD6-89F5-A21186A8F24F}">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E28" sqref="E28"/>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82">
        <f>'E&amp;G'!H2:I2</f>
        <v>0</v>
      </c>
      <c r="I2" s="183"/>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92"/>
      <c r="I4" s="193"/>
    </row>
    <row r="5" spans="1:11" s="46" customFormat="1" ht="6" customHeight="1" x14ac:dyDescent="0.25">
      <c r="A5" s="47"/>
      <c r="B5" s="48"/>
      <c r="C5" s="49"/>
      <c r="D5" s="49"/>
      <c r="E5" s="49"/>
      <c r="F5" s="50"/>
      <c r="G5" s="54"/>
      <c r="H5" s="65"/>
      <c r="I5" s="65"/>
    </row>
    <row r="6" spans="1:11" s="46" customFormat="1" ht="15.75" x14ac:dyDescent="0.25">
      <c r="A6" s="121">
        <f>'E&amp;G'!A6</f>
        <v>0</v>
      </c>
      <c r="B6" s="55"/>
      <c r="C6" s="56"/>
      <c r="D6" s="56"/>
      <c r="E6" s="56"/>
      <c r="F6" s="57"/>
      <c r="G6" s="51" t="s">
        <v>131</v>
      </c>
      <c r="H6" s="184">
        <f>'E&amp;G'!H6:I6</f>
        <v>0</v>
      </c>
      <c r="I6" s="186"/>
    </row>
    <row r="7" spans="1:11" s="46" customFormat="1" ht="6" customHeight="1" x14ac:dyDescent="0.25">
      <c r="A7" s="47"/>
      <c r="B7" s="48"/>
      <c r="C7" s="49"/>
      <c r="D7" s="49"/>
      <c r="E7" s="49"/>
      <c r="F7" s="50"/>
      <c r="G7" s="54"/>
      <c r="H7" s="65"/>
      <c r="I7" s="65"/>
    </row>
    <row r="8" spans="1:11" s="46" customFormat="1" ht="15.75" x14ac:dyDescent="0.25">
      <c r="A8" s="47"/>
      <c r="B8" s="55"/>
      <c r="C8" s="56" t="s">
        <v>133</v>
      </c>
      <c r="D8" s="56"/>
      <c r="E8" s="56"/>
      <c r="F8" s="57"/>
      <c r="G8" s="187" t="s">
        <v>132</v>
      </c>
      <c r="H8" s="188" t="str">
        <f>Instructions!D26&amp;" " &amp; Instructions!E26</f>
        <v>FY18 Budget - June 20, 2017</v>
      </c>
      <c r="I8" s="189"/>
    </row>
    <row r="9" spans="1:11" s="46" customFormat="1" ht="15.75" x14ac:dyDescent="0.25">
      <c r="A9" s="47"/>
      <c r="B9" s="55"/>
      <c r="C9" s="18"/>
      <c r="D9" s="56"/>
      <c r="E9" s="56"/>
      <c r="F9" s="57"/>
      <c r="G9" s="187"/>
      <c r="H9" s="188" t="str">
        <f>Instructions!D27&amp;" " &amp; Instructions!E27</f>
        <v>FY17 Actual - October 17, 2017</v>
      </c>
      <c r="I9" s="189"/>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114"/>
      <c r="F15" s="115"/>
      <c r="G15" s="114"/>
      <c r="H15" s="116"/>
      <c r="I15" s="72">
        <f>SUM(E15:H15)</f>
        <v>0</v>
      </c>
    </row>
    <row r="16" spans="1:11" s="46" customFormat="1" x14ac:dyDescent="0.2">
      <c r="B16" s="46" t="s">
        <v>3</v>
      </c>
      <c r="C16" s="73" t="s">
        <v>4</v>
      </c>
      <c r="E16" s="123"/>
      <c r="F16" s="124"/>
      <c r="G16" s="123"/>
      <c r="H16" s="125"/>
      <c r="I16" s="74">
        <f>SUM(E16:H16)</f>
        <v>0</v>
      </c>
    </row>
    <row r="17" spans="1:13" x14ac:dyDescent="0.2">
      <c r="B17" s="46" t="s">
        <v>5</v>
      </c>
      <c r="C17" s="63" t="s">
        <v>6</v>
      </c>
      <c r="E17" s="123"/>
      <c r="F17" s="124"/>
      <c r="G17" s="123"/>
      <c r="H17" s="125"/>
      <c r="I17" s="74">
        <f>SUM(E17:H17)</f>
        <v>0</v>
      </c>
    </row>
    <row r="18" spans="1:13" ht="13.5" thickBot="1" x14ac:dyDescent="0.25">
      <c r="B18" s="46" t="s">
        <v>7</v>
      </c>
      <c r="C18" s="63" t="s">
        <v>8</v>
      </c>
      <c r="E18" s="128"/>
      <c r="F18" s="129"/>
      <c r="G18" s="128"/>
      <c r="H18" s="129"/>
      <c r="I18" s="75">
        <f>SUM(E18:H18)</f>
        <v>0</v>
      </c>
    </row>
    <row r="19" spans="1:13" ht="13.5" thickBot="1" x14ac:dyDescent="0.25">
      <c r="B19" s="46" t="s">
        <v>9</v>
      </c>
      <c r="C19" s="63" t="s">
        <v>126</v>
      </c>
      <c r="E19" s="138">
        <f>E16-E17-E18</f>
        <v>0</v>
      </c>
      <c r="F19" s="139">
        <f>F16-F17-F18</f>
        <v>0</v>
      </c>
      <c r="G19" s="138">
        <f>G16-G17-G18</f>
        <v>0</v>
      </c>
      <c r="H19" s="140">
        <f>H16-H17-H18</f>
        <v>0</v>
      </c>
      <c r="I19" s="141">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3">
        <f>J22-I23</f>
        <v>0</v>
      </c>
      <c r="D22" s="83" t="s">
        <v>39</v>
      </c>
      <c r="E22" s="126"/>
      <c r="F22" s="127"/>
      <c r="G22" s="84"/>
      <c r="H22" s="85"/>
      <c r="I22" s="86">
        <f>SUM(E22:H22)</f>
        <v>0</v>
      </c>
      <c r="J22" s="158">
        <f>(E16+F16)*0.1</f>
        <v>0</v>
      </c>
    </row>
    <row r="23" spans="1:13" ht="13.5" customHeight="1" thickBot="1" x14ac:dyDescent="0.25">
      <c r="B23" s="82">
        <v>2</v>
      </c>
      <c r="C23" s="159">
        <f>ROUNDDOWN(SUM(I22*0.025),0)</f>
        <v>0</v>
      </c>
      <c r="D23" s="87" t="s">
        <v>40</v>
      </c>
      <c r="E23" s="123"/>
      <c r="F23" s="124"/>
      <c r="G23" s="88"/>
      <c r="H23" s="89"/>
      <c r="I23" s="74">
        <f>SUM(E23:H23)</f>
        <v>0</v>
      </c>
      <c r="J23" s="154">
        <f>SUM(I22:I23)</f>
        <v>0</v>
      </c>
    </row>
    <row r="24" spans="1:13" ht="13.5" customHeight="1" x14ac:dyDescent="0.2">
      <c r="B24" s="82">
        <v>3</v>
      </c>
      <c r="C24" s="90" t="s">
        <v>19</v>
      </c>
      <c r="D24" s="87" t="s">
        <v>41</v>
      </c>
      <c r="E24" s="123"/>
      <c r="F24" s="124"/>
      <c r="G24" s="88"/>
      <c r="H24" s="89"/>
      <c r="I24" s="74">
        <f t="shared" ref="I24:I41" si="0">SUM(E24:H24)</f>
        <v>0</v>
      </c>
      <c r="M24" s="91"/>
    </row>
    <row r="25" spans="1:13" ht="13.5" customHeight="1" x14ac:dyDescent="0.2">
      <c r="B25" s="82">
        <v>4</v>
      </c>
      <c r="C25" s="90" t="s">
        <v>22</v>
      </c>
      <c r="D25" s="87" t="s">
        <v>55</v>
      </c>
      <c r="E25" s="123"/>
      <c r="F25" s="124"/>
      <c r="G25" s="88"/>
      <c r="H25" s="89"/>
      <c r="I25" s="74">
        <f t="shared" si="0"/>
        <v>0</v>
      </c>
    </row>
    <row r="26" spans="1:13" ht="13.5" customHeight="1" x14ac:dyDescent="0.2">
      <c r="B26" s="82">
        <v>5</v>
      </c>
      <c r="C26" s="90" t="s">
        <v>23</v>
      </c>
      <c r="D26" s="87" t="s">
        <v>56</v>
      </c>
      <c r="E26" s="123"/>
      <c r="F26" s="124"/>
      <c r="G26" s="88"/>
      <c r="H26" s="89"/>
      <c r="I26" s="74">
        <f t="shared" si="0"/>
        <v>0</v>
      </c>
    </row>
    <row r="27" spans="1:13" ht="13.5" customHeight="1" x14ac:dyDescent="0.2">
      <c r="B27" s="82">
        <v>6</v>
      </c>
      <c r="C27" s="90" t="s">
        <v>58</v>
      </c>
      <c r="D27" s="87" t="s">
        <v>57</v>
      </c>
      <c r="E27" s="123"/>
      <c r="F27" s="117"/>
      <c r="G27" s="88"/>
      <c r="H27" s="89"/>
      <c r="I27" s="74">
        <f t="shared" si="0"/>
        <v>0</v>
      </c>
    </row>
    <row r="28" spans="1:13" ht="13.5" customHeight="1" x14ac:dyDescent="0.2">
      <c r="B28" s="82">
        <v>7</v>
      </c>
      <c r="C28" s="90" t="s">
        <v>20</v>
      </c>
      <c r="D28" s="87" t="s">
        <v>51</v>
      </c>
      <c r="E28" s="123"/>
      <c r="F28" s="117"/>
      <c r="G28" s="88"/>
      <c r="H28" s="89"/>
      <c r="I28" s="74">
        <f t="shared" si="0"/>
        <v>0</v>
      </c>
    </row>
    <row r="29" spans="1:13" ht="13.5" customHeight="1" x14ac:dyDescent="0.2">
      <c r="B29" s="82">
        <v>8</v>
      </c>
      <c r="C29" s="90" t="s">
        <v>21</v>
      </c>
      <c r="D29" s="87" t="s">
        <v>53</v>
      </c>
      <c r="E29" s="123"/>
      <c r="F29" s="117"/>
      <c r="G29" s="88"/>
      <c r="H29" s="89"/>
      <c r="I29" s="74">
        <f t="shared" si="0"/>
        <v>0</v>
      </c>
    </row>
    <row r="30" spans="1:13" ht="13.5" customHeight="1" x14ac:dyDescent="0.2">
      <c r="B30" s="82">
        <v>9</v>
      </c>
      <c r="C30" s="90" t="s">
        <v>25</v>
      </c>
      <c r="D30" s="87" t="s">
        <v>54</v>
      </c>
      <c r="E30" s="123"/>
      <c r="F30" s="124"/>
      <c r="G30" s="88"/>
      <c r="H30" s="89"/>
      <c r="I30" s="74">
        <f t="shared" si="0"/>
        <v>0</v>
      </c>
    </row>
    <row r="31" spans="1:13" ht="13.5" customHeight="1" x14ac:dyDescent="0.2">
      <c r="B31" s="82">
        <v>10</v>
      </c>
      <c r="C31" s="90" t="s">
        <v>127</v>
      </c>
      <c r="D31" s="87" t="s">
        <v>44</v>
      </c>
      <c r="E31" s="165"/>
      <c r="F31" s="166"/>
      <c r="G31" s="123"/>
      <c r="H31" s="124"/>
      <c r="I31" s="74">
        <f t="shared" si="0"/>
        <v>0</v>
      </c>
    </row>
    <row r="32" spans="1:13" ht="13.5" customHeight="1" x14ac:dyDescent="0.2">
      <c r="B32" s="82">
        <v>11</v>
      </c>
      <c r="C32" s="90" t="s">
        <v>34</v>
      </c>
      <c r="D32" s="87" t="s">
        <v>42</v>
      </c>
      <c r="E32" s="93"/>
      <c r="F32" s="94"/>
      <c r="G32" s="123"/>
      <c r="H32" s="118"/>
      <c r="I32" s="74">
        <f t="shared" si="0"/>
        <v>0</v>
      </c>
      <c r="L32" s="46"/>
      <c r="M32" s="46"/>
    </row>
    <row r="33" spans="2:13" ht="13.5" customHeight="1" x14ac:dyDescent="0.2">
      <c r="B33" s="82">
        <v>12</v>
      </c>
      <c r="C33" s="90" t="s">
        <v>27</v>
      </c>
      <c r="D33" s="87" t="s">
        <v>43</v>
      </c>
      <c r="E33" s="88"/>
      <c r="F33" s="89"/>
      <c r="G33" s="119"/>
      <c r="H33" s="124"/>
      <c r="I33" s="74">
        <f t="shared" si="0"/>
        <v>0</v>
      </c>
      <c r="L33" s="46"/>
      <c r="M33" s="46"/>
    </row>
    <row r="34" spans="2:13" ht="13.5" customHeight="1" x14ac:dyDescent="0.2">
      <c r="B34" s="82">
        <v>13</v>
      </c>
      <c r="C34" s="90" t="s">
        <v>128</v>
      </c>
      <c r="D34" s="87" t="s">
        <v>46</v>
      </c>
      <c r="E34" s="88"/>
      <c r="F34" s="89"/>
      <c r="G34" s="123"/>
      <c r="H34" s="117"/>
      <c r="I34" s="74">
        <f t="shared" si="0"/>
        <v>0</v>
      </c>
      <c r="L34" s="46"/>
      <c r="M34" s="46"/>
    </row>
    <row r="35" spans="2:13" ht="13.5" customHeight="1" x14ac:dyDescent="0.2">
      <c r="B35" s="82">
        <v>14</v>
      </c>
      <c r="C35" s="90" t="s">
        <v>129</v>
      </c>
      <c r="D35" s="87" t="s">
        <v>50</v>
      </c>
      <c r="E35" s="88"/>
      <c r="F35" s="89"/>
      <c r="G35" s="123"/>
      <c r="H35" s="117"/>
      <c r="I35" s="74">
        <f t="shared" si="0"/>
        <v>0</v>
      </c>
      <c r="L35" s="46"/>
      <c r="M35" s="46"/>
    </row>
    <row r="36" spans="2:13" ht="13.5" customHeight="1" x14ac:dyDescent="0.2">
      <c r="B36" s="82">
        <v>15</v>
      </c>
      <c r="C36" s="90" t="s">
        <v>33</v>
      </c>
      <c r="D36" s="87" t="s">
        <v>59</v>
      </c>
      <c r="E36" s="88"/>
      <c r="F36" s="89"/>
      <c r="G36" s="123"/>
      <c r="H36" s="117"/>
      <c r="I36" s="74">
        <f>SUM(E36:H36)</f>
        <v>0</v>
      </c>
      <c r="L36" s="46"/>
      <c r="M36" s="46"/>
    </row>
    <row r="37" spans="2:13" ht="13.5" customHeight="1" x14ac:dyDescent="0.2">
      <c r="B37" s="82">
        <v>16</v>
      </c>
      <c r="C37" s="90" t="s">
        <v>24</v>
      </c>
      <c r="D37" s="95" t="s">
        <v>59</v>
      </c>
      <c r="E37" s="93"/>
      <c r="F37" s="94"/>
      <c r="G37" s="123"/>
      <c r="H37" s="124"/>
      <c r="I37" s="74">
        <f>SUM(E37:H37)</f>
        <v>0</v>
      </c>
      <c r="L37" s="46"/>
      <c r="M37" s="46"/>
    </row>
    <row r="38" spans="2:13" ht="13.5" customHeight="1" x14ac:dyDescent="0.2">
      <c r="B38" s="82">
        <v>17</v>
      </c>
      <c r="C38" s="90" t="s">
        <v>62</v>
      </c>
      <c r="D38" s="87" t="s">
        <v>49</v>
      </c>
      <c r="E38" s="88"/>
      <c r="F38" s="89"/>
      <c r="G38" s="123"/>
      <c r="H38" s="124"/>
      <c r="I38" s="74">
        <f t="shared" si="0"/>
        <v>0</v>
      </c>
      <c r="L38" s="46"/>
      <c r="M38" s="46"/>
    </row>
    <row r="39" spans="2:13" ht="13.5" customHeight="1" x14ac:dyDescent="0.2">
      <c r="B39" s="82">
        <v>18</v>
      </c>
      <c r="C39" s="90" t="s">
        <v>61</v>
      </c>
      <c r="D39" s="87" t="s">
        <v>45</v>
      </c>
      <c r="E39" s="88"/>
      <c r="F39" s="89"/>
      <c r="G39" s="123"/>
      <c r="H39" s="124"/>
      <c r="I39" s="74">
        <f t="shared" si="0"/>
        <v>0</v>
      </c>
      <c r="L39" s="46"/>
      <c r="M39" s="46"/>
    </row>
    <row r="40" spans="2:13" ht="13.5" customHeight="1" x14ac:dyDescent="0.2">
      <c r="B40" s="82">
        <v>19</v>
      </c>
      <c r="C40" s="90" t="s">
        <v>130</v>
      </c>
      <c r="D40" s="87" t="s">
        <v>48</v>
      </c>
      <c r="E40" s="88"/>
      <c r="F40" s="89"/>
      <c r="G40" s="123"/>
      <c r="H40" s="124"/>
      <c r="I40" s="74">
        <f t="shared" si="0"/>
        <v>0</v>
      </c>
      <c r="L40" s="46"/>
      <c r="M40" s="46"/>
    </row>
    <row r="41" spans="2:13" ht="13.5" customHeight="1" thickBot="1" x14ac:dyDescent="0.25">
      <c r="B41" s="82">
        <v>20</v>
      </c>
      <c r="C41" s="96" t="s">
        <v>31</v>
      </c>
      <c r="D41" s="97" t="s">
        <v>47</v>
      </c>
      <c r="E41" s="98"/>
      <c r="F41" s="99"/>
      <c r="G41" s="128"/>
      <c r="H41" s="129"/>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ht="7.7" customHeight="1" x14ac:dyDescent="0.2">
      <c r="E47" s="110"/>
      <c r="F47" s="110"/>
      <c r="G47" s="110"/>
      <c r="H47" s="110"/>
      <c r="I47" s="111"/>
      <c r="L47" s="46"/>
      <c r="M47" s="46"/>
    </row>
    <row r="48" spans="2:13" x14ac:dyDescent="0.2">
      <c r="B48" s="46" t="s">
        <v>15</v>
      </c>
      <c r="C48" s="120" t="s">
        <v>60</v>
      </c>
      <c r="E48" s="78"/>
      <c r="F48" s="78"/>
      <c r="G48" s="78"/>
      <c r="H48" s="78"/>
      <c r="I48" s="130">
        <v>0</v>
      </c>
      <c r="L48" s="46"/>
      <c r="M48" s="46"/>
    </row>
    <row r="49" spans="1:13" x14ac:dyDescent="0.2">
      <c r="E49" s="78"/>
      <c r="F49" s="78"/>
      <c r="G49" s="78"/>
      <c r="H49" s="78"/>
      <c r="I49" s="74"/>
      <c r="L49" s="46"/>
      <c r="M49" s="46"/>
    </row>
    <row r="50" spans="1:13" ht="13.5" thickBot="1" x14ac:dyDescent="0.25">
      <c r="B50" s="46" t="s">
        <v>16</v>
      </c>
      <c r="C50" s="46" t="s">
        <v>118</v>
      </c>
      <c r="E50" s="78"/>
      <c r="F50" s="78"/>
      <c r="G50" s="78"/>
      <c r="H50" s="78"/>
      <c r="I50" s="113">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4:C41" location="'Statutory Waivers'!A1" display="Senior Citizen"/>
    <hyperlink ref="C16" location="Instructions!A1" display="Calculated Gross Tuition"/>
    <hyperlink ref="C48" location="Instructions!A1" display="Miscellaneous Fees (see Policy R521)"/>
    <hyperlink ref="C22" location="'Statutory Waivers'!A1" display="10% Resident Waiver"/>
    <hyperlink ref="C23" location="'Statutory Waivers'!B2" display="National Guard"/>
  </hyperlinks>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BF2384FC-AB81-4BD0-B971-C3A4E44176C0}">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EE155F27-0C3F-4B73-846A-41A6642D080E}">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FA8FE295-9F49-4BFF-A234-160566E2F66F}">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E28" sqref="E28"/>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82">
        <f>'E&amp;G'!H2:I2</f>
        <v>0</v>
      </c>
      <c r="I2" s="183"/>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92"/>
      <c r="I4" s="193"/>
    </row>
    <row r="5" spans="1:11" s="46" customFormat="1" ht="6" customHeight="1" x14ac:dyDescent="0.25">
      <c r="A5" s="47"/>
      <c r="B5" s="48"/>
      <c r="C5" s="49"/>
      <c r="D5" s="49"/>
      <c r="E5" s="49"/>
      <c r="F5" s="50"/>
      <c r="G5" s="54"/>
      <c r="H5" s="65"/>
      <c r="I5" s="65"/>
    </row>
    <row r="6" spans="1:11" s="46" customFormat="1" ht="15.75" x14ac:dyDescent="0.25">
      <c r="A6" s="121">
        <f>'E&amp;G'!A6</f>
        <v>0</v>
      </c>
      <c r="B6" s="55"/>
      <c r="C6" s="56"/>
      <c r="D6" s="56"/>
      <c r="E6" s="56"/>
      <c r="F6" s="57"/>
      <c r="G6" s="51" t="s">
        <v>131</v>
      </c>
      <c r="H6" s="184">
        <f>'E&amp;G'!H6:I6</f>
        <v>0</v>
      </c>
      <c r="I6" s="186"/>
    </row>
    <row r="7" spans="1:11" s="46" customFormat="1" ht="6" customHeight="1" x14ac:dyDescent="0.25">
      <c r="A7" s="47"/>
      <c r="B7" s="48"/>
      <c r="C7" s="49"/>
      <c r="D7" s="49"/>
      <c r="E7" s="49"/>
      <c r="F7" s="50"/>
      <c r="G7" s="54"/>
      <c r="H7" s="65"/>
      <c r="I7" s="65"/>
    </row>
    <row r="8" spans="1:11" s="46" customFormat="1" ht="15.75" x14ac:dyDescent="0.25">
      <c r="A8" s="47"/>
      <c r="B8" s="55"/>
      <c r="C8" s="56" t="s">
        <v>133</v>
      </c>
      <c r="D8" s="56"/>
      <c r="E8" s="56"/>
      <c r="F8" s="57"/>
      <c r="G8" s="187" t="s">
        <v>132</v>
      </c>
      <c r="H8" s="188" t="str">
        <f>Instructions!D26&amp;" " &amp; Instructions!E26</f>
        <v>FY18 Budget - June 20, 2017</v>
      </c>
      <c r="I8" s="189"/>
    </row>
    <row r="9" spans="1:11" s="46" customFormat="1" ht="15.75" x14ac:dyDescent="0.25">
      <c r="A9" s="47"/>
      <c r="B9" s="55"/>
      <c r="C9" s="18"/>
      <c r="D9" s="56"/>
      <c r="E9" s="56"/>
      <c r="F9" s="57"/>
      <c r="G9" s="187"/>
      <c r="H9" s="188" t="str">
        <f>Instructions!D27&amp;" " &amp; Instructions!E27</f>
        <v>FY17 Actual - October 17, 2017</v>
      </c>
      <c r="I9" s="189"/>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114"/>
      <c r="F15" s="115"/>
      <c r="G15" s="114"/>
      <c r="H15" s="116"/>
      <c r="I15" s="72">
        <f>SUM(E15:H15)</f>
        <v>0</v>
      </c>
    </row>
    <row r="16" spans="1:11" s="46" customFormat="1" x14ac:dyDescent="0.2">
      <c r="B16" s="46" t="s">
        <v>3</v>
      </c>
      <c r="C16" s="73" t="s">
        <v>4</v>
      </c>
      <c r="E16" s="123"/>
      <c r="F16" s="124"/>
      <c r="G16" s="123"/>
      <c r="H16" s="125"/>
      <c r="I16" s="74">
        <f>SUM(E16:H16)</f>
        <v>0</v>
      </c>
    </row>
    <row r="17" spans="1:13" x14ac:dyDescent="0.2">
      <c r="B17" s="46" t="s">
        <v>5</v>
      </c>
      <c r="C17" s="63" t="s">
        <v>6</v>
      </c>
      <c r="E17" s="123"/>
      <c r="F17" s="124"/>
      <c r="G17" s="123"/>
      <c r="H17" s="125"/>
      <c r="I17" s="74">
        <f>SUM(E17:H17)</f>
        <v>0</v>
      </c>
    </row>
    <row r="18" spans="1:13" ht="13.5" thickBot="1" x14ac:dyDescent="0.25">
      <c r="B18" s="46" t="s">
        <v>7</v>
      </c>
      <c r="C18" s="63" t="s">
        <v>8</v>
      </c>
      <c r="E18" s="128"/>
      <c r="F18" s="129"/>
      <c r="G18" s="128"/>
      <c r="H18" s="129"/>
      <c r="I18" s="75">
        <f>SUM(E18:H18)</f>
        <v>0</v>
      </c>
    </row>
    <row r="19" spans="1:13" ht="13.5" thickBot="1" x14ac:dyDescent="0.25">
      <c r="B19" s="46" t="s">
        <v>9</v>
      </c>
      <c r="C19" s="63" t="s">
        <v>126</v>
      </c>
      <c r="E19" s="138">
        <f>E16-E17-E18</f>
        <v>0</v>
      </c>
      <c r="F19" s="139">
        <f>F16-F17-F18</f>
        <v>0</v>
      </c>
      <c r="G19" s="138">
        <f>G16-G17-G18</f>
        <v>0</v>
      </c>
      <c r="H19" s="140">
        <f>H16-H17-H18</f>
        <v>0</v>
      </c>
      <c r="I19" s="141">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3">
        <f>J22-I23</f>
        <v>0</v>
      </c>
      <c r="D22" s="83" t="s">
        <v>39</v>
      </c>
      <c r="E22" s="126"/>
      <c r="F22" s="127"/>
      <c r="G22" s="84"/>
      <c r="H22" s="85"/>
      <c r="I22" s="86">
        <f>SUM(E22:H22)</f>
        <v>0</v>
      </c>
      <c r="J22" s="158">
        <f>(E16+F16)*0.1</f>
        <v>0</v>
      </c>
    </row>
    <row r="23" spans="1:13" ht="13.5" customHeight="1" thickBot="1" x14ac:dyDescent="0.25">
      <c r="B23" s="82">
        <v>2</v>
      </c>
      <c r="C23" s="159">
        <f>ROUNDDOWN(SUM(I22*0.025),0)</f>
        <v>0</v>
      </c>
      <c r="D23" s="87" t="s">
        <v>40</v>
      </c>
      <c r="E23" s="123"/>
      <c r="F23" s="124"/>
      <c r="G23" s="88"/>
      <c r="H23" s="89"/>
      <c r="I23" s="74">
        <f>SUM(E23:H23)</f>
        <v>0</v>
      </c>
      <c r="J23" s="154">
        <f>SUM(I22:I23)</f>
        <v>0</v>
      </c>
    </row>
    <row r="24" spans="1:13" ht="13.5" customHeight="1" x14ac:dyDescent="0.2">
      <c r="B24" s="82">
        <v>3</v>
      </c>
      <c r="C24" s="90" t="s">
        <v>19</v>
      </c>
      <c r="D24" s="87" t="s">
        <v>41</v>
      </c>
      <c r="E24" s="123"/>
      <c r="F24" s="124"/>
      <c r="G24" s="88"/>
      <c r="H24" s="89"/>
      <c r="I24" s="74">
        <f t="shared" ref="I24:I41" si="0">SUM(E24:H24)</f>
        <v>0</v>
      </c>
      <c r="M24" s="91"/>
    </row>
    <row r="25" spans="1:13" ht="13.5" customHeight="1" x14ac:dyDescent="0.2">
      <c r="B25" s="82">
        <v>4</v>
      </c>
      <c r="C25" s="90" t="s">
        <v>22</v>
      </c>
      <c r="D25" s="87" t="s">
        <v>55</v>
      </c>
      <c r="E25" s="123"/>
      <c r="F25" s="124"/>
      <c r="G25" s="88"/>
      <c r="H25" s="89"/>
      <c r="I25" s="74">
        <f t="shared" si="0"/>
        <v>0</v>
      </c>
    </row>
    <row r="26" spans="1:13" ht="13.5" customHeight="1" x14ac:dyDescent="0.2">
      <c r="B26" s="82">
        <v>5</v>
      </c>
      <c r="C26" s="90" t="s">
        <v>23</v>
      </c>
      <c r="D26" s="87" t="s">
        <v>56</v>
      </c>
      <c r="E26" s="123"/>
      <c r="F26" s="124"/>
      <c r="G26" s="88"/>
      <c r="H26" s="89"/>
      <c r="I26" s="74">
        <f t="shared" si="0"/>
        <v>0</v>
      </c>
    </row>
    <row r="27" spans="1:13" ht="13.5" customHeight="1" x14ac:dyDescent="0.2">
      <c r="B27" s="82">
        <v>6</v>
      </c>
      <c r="C27" s="90" t="s">
        <v>58</v>
      </c>
      <c r="D27" s="87" t="s">
        <v>57</v>
      </c>
      <c r="E27" s="123"/>
      <c r="F27" s="117"/>
      <c r="G27" s="88"/>
      <c r="H27" s="89"/>
      <c r="I27" s="74">
        <f t="shared" si="0"/>
        <v>0</v>
      </c>
    </row>
    <row r="28" spans="1:13" ht="13.5" customHeight="1" x14ac:dyDescent="0.2">
      <c r="B28" s="82">
        <v>7</v>
      </c>
      <c r="C28" s="90" t="s">
        <v>20</v>
      </c>
      <c r="D28" s="87" t="s">
        <v>51</v>
      </c>
      <c r="E28" s="123"/>
      <c r="F28" s="117"/>
      <c r="G28" s="88"/>
      <c r="H28" s="89"/>
      <c r="I28" s="74">
        <f t="shared" si="0"/>
        <v>0</v>
      </c>
    </row>
    <row r="29" spans="1:13" ht="13.5" customHeight="1" x14ac:dyDescent="0.2">
      <c r="B29" s="82">
        <v>8</v>
      </c>
      <c r="C29" s="90" t="s">
        <v>21</v>
      </c>
      <c r="D29" s="87" t="s">
        <v>53</v>
      </c>
      <c r="E29" s="123"/>
      <c r="F29" s="117"/>
      <c r="G29" s="88"/>
      <c r="H29" s="89"/>
      <c r="I29" s="74">
        <f t="shared" si="0"/>
        <v>0</v>
      </c>
    </row>
    <row r="30" spans="1:13" ht="13.5" customHeight="1" x14ac:dyDescent="0.2">
      <c r="B30" s="82">
        <v>9</v>
      </c>
      <c r="C30" s="90" t="s">
        <v>25</v>
      </c>
      <c r="D30" s="87" t="s">
        <v>54</v>
      </c>
      <c r="E30" s="123"/>
      <c r="F30" s="124"/>
      <c r="G30" s="88"/>
      <c r="H30" s="89"/>
      <c r="I30" s="74">
        <f t="shared" si="0"/>
        <v>0</v>
      </c>
    </row>
    <row r="31" spans="1:13" ht="13.5" customHeight="1" x14ac:dyDescent="0.2">
      <c r="B31" s="82">
        <v>10</v>
      </c>
      <c r="C31" s="90" t="s">
        <v>127</v>
      </c>
      <c r="D31" s="87" t="s">
        <v>44</v>
      </c>
      <c r="E31" s="165"/>
      <c r="F31" s="166"/>
      <c r="G31" s="123"/>
      <c r="H31" s="124"/>
      <c r="I31" s="74">
        <f t="shared" si="0"/>
        <v>0</v>
      </c>
    </row>
    <row r="32" spans="1:13" ht="13.5" customHeight="1" x14ac:dyDescent="0.2">
      <c r="B32" s="82">
        <v>11</v>
      </c>
      <c r="C32" s="90" t="s">
        <v>34</v>
      </c>
      <c r="D32" s="87" t="s">
        <v>42</v>
      </c>
      <c r="E32" s="93"/>
      <c r="F32" s="94"/>
      <c r="G32" s="123"/>
      <c r="H32" s="118"/>
      <c r="I32" s="74">
        <f t="shared" si="0"/>
        <v>0</v>
      </c>
      <c r="L32" s="46"/>
      <c r="M32" s="46"/>
    </row>
    <row r="33" spans="2:13" ht="13.5" customHeight="1" x14ac:dyDescent="0.2">
      <c r="B33" s="82">
        <v>12</v>
      </c>
      <c r="C33" s="90" t="s">
        <v>27</v>
      </c>
      <c r="D33" s="87" t="s">
        <v>43</v>
      </c>
      <c r="E33" s="88"/>
      <c r="F33" s="89"/>
      <c r="G33" s="119"/>
      <c r="H33" s="124"/>
      <c r="I33" s="74">
        <f t="shared" si="0"/>
        <v>0</v>
      </c>
      <c r="L33" s="46"/>
      <c r="M33" s="46"/>
    </row>
    <row r="34" spans="2:13" ht="13.5" customHeight="1" x14ac:dyDescent="0.2">
      <c r="B34" s="82">
        <v>13</v>
      </c>
      <c r="C34" s="90" t="s">
        <v>128</v>
      </c>
      <c r="D34" s="87" t="s">
        <v>46</v>
      </c>
      <c r="E34" s="88"/>
      <c r="F34" s="89"/>
      <c r="G34" s="123"/>
      <c r="H34" s="117"/>
      <c r="I34" s="74">
        <f t="shared" si="0"/>
        <v>0</v>
      </c>
      <c r="L34" s="46"/>
      <c r="M34" s="46"/>
    </row>
    <row r="35" spans="2:13" ht="13.5" customHeight="1" x14ac:dyDescent="0.2">
      <c r="B35" s="82">
        <v>14</v>
      </c>
      <c r="C35" s="90" t="s">
        <v>129</v>
      </c>
      <c r="D35" s="87" t="s">
        <v>50</v>
      </c>
      <c r="E35" s="88"/>
      <c r="F35" s="89"/>
      <c r="G35" s="123"/>
      <c r="H35" s="117"/>
      <c r="I35" s="74">
        <f t="shared" si="0"/>
        <v>0</v>
      </c>
      <c r="L35" s="46"/>
      <c r="M35" s="46"/>
    </row>
    <row r="36" spans="2:13" ht="13.5" customHeight="1" x14ac:dyDescent="0.2">
      <c r="B36" s="82">
        <v>15</v>
      </c>
      <c r="C36" s="90" t="s">
        <v>33</v>
      </c>
      <c r="D36" s="87" t="s">
        <v>59</v>
      </c>
      <c r="E36" s="88"/>
      <c r="F36" s="89"/>
      <c r="G36" s="123"/>
      <c r="H36" s="117"/>
      <c r="I36" s="74">
        <f>SUM(E36:H36)</f>
        <v>0</v>
      </c>
      <c r="L36" s="46"/>
      <c r="M36" s="46"/>
    </row>
    <row r="37" spans="2:13" ht="13.5" customHeight="1" x14ac:dyDescent="0.2">
      <c r="B37" s="82">
        <v>16</v>
      </c>
      <c r="C37" s="90" t="s">
        <v>24</v>
      </c>
      <c r="D37" s="95" t="s">
        <v>59</v>
      </c>
      <c r="E37" s="93"/>
      <c r="F37" s="94"/>
      <c r="G37" s="123"/>
      <c r="H37" s="124"/>
      <c r="I37" s="74">
        <f>SUM(E37:H37)</f>
        <v>0</v>
      </c>
      <c r="L37" s="46"/>
      <c r="M37" s="46"/>
    </row>
    <row r="38" spans="2:13" ht="13.5" customHeight="1" x14ac:dyDescent="0.2">
      <c r="B38" s="82">
        <v>17</v>
      </c>
      <c r="C38" s="90" t="s">
        <v>62</v>
      </c>
      <c r="D38" s="87" t="s">
        <v>49</v>
      </c>
      <c r="E38" s="88"/>
      <c r="F38" s="89"/>
      <c r="G38" s="123"/>
      <c r="H38" s="124"/>
      <c r="I38" s="74">
        <f t="shared" si="0"/>
        <v>0</v>
      </c>
      <c r="L38" s="46"/>
      <c r="M38" s="46"/>
    </row>
    <row r="39" spans="2:13" ht="13.5" customHeight="1" x14ac:dyDescent="0.2">
      <c r="B39" s="82">
        <v>18</v>
      </c>
      <c r="C39" s="90" t="s">
        <v>61</v>
      </c>
      <c r="D39" s="87" t="s">
        <v>45</v>
      </c>
      <c r="E39" s="88"/>
      <c r="F39" s="89"/>
      <c r="G39" s="123"/>
      <c r="H39" s="124"/>
      <c r="I39" s="74">
        <f t="shared" si="0"/>
        <v>0</v>
      </c>
      <c r="L39" s="46"/>
      <c r="M39" s="46"/>
    </row>
    <row r="40" spans="2:13" ht="13.5" customHeight="1" x14ac:dyDescent="0.2">
      <c r="B40" s="82">
        <v>19</v>
      </c>
      <c r="C40" s="90" t="s">
        <v>130</v>
      </c>
      <c r="D40" s="87" t="s">
        <v>48</v>
      </c>
      <c r="E40" s="88"/>
      <c r="F40" s="89"/>
      <c r="G40" s="123"/>
      <c r="H40" s="124"/>
      <c r="I40" s="74">
        <f t="shared" si="0"/>
        <v>0</v>
      </c>
      <c r="L40" s="46"/>
      <c r="M40" s="46"/>
    </row>
    <row r="41" spans="2:13" ht="13.5" customHeight="1" thickBot="1" x14ac:dyDescent="0.25">
      <c r="B41" s="82">
        <v>20</v>
      </c>
      <c r="C41" s="96" t="s">
        <v>31</v>
      </c>
      <c r="D41" s="97" t="s">
        <v>47</v>
      </c>
      <c r="E41" s="98"/>
      <c r="F41" s="99"/>
      <c r="G41" s="128"/>
      <c r="H41" s="129"/>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ht="7.7" customHeight="1" x14ac:dyDescent="0.2">
      <c r="E47" s="110"/>
      <c r="F47" s="110"/>
      <c r="G47" s="110"/>
      <c r="H47" s="110"/>
      <c r="I47" s="111"/>
      <c r="L47" s="46"/>
      <c r="M47" s="46"/>
    </row>
    <row r="48" spans="2:13" x14ac:dyDescent="0.2">
      <c r="B48" s="46" t="s">
        <v>15</v>
      </c>
      <c r="C48" s="120" t="s">
        <v>60</v>
      </c>
      <c r="E48" s="78"/>
      <c r="F48" s="78"/>
      <c r="G48" s="78"/>
      <c r="H48" s="78"/>
      <c r="I48" s="130">
        <v>0</v>
      </c>
      <c r="L48" s="46"/>
      <c r="M48" s="46"/>
    </row>
    <row r="49" spans="2:13" x14ac:dyDescent="0.2">
      <c r="E49" s="78"/>
      <c r="F49" s="78"/>
      <c r="G49" s="78"/>
      <c r="H49" s="78"/>
      <c r="I49" s="74"/>
      <c r="L49" s="46"/>
      <c r="M49" s="46"/>
    </row>
    <row r="50" spans="2:13" ht="13.5" thickBot="1" x14ac:dyDescent="0.25">
      <c r="B50" s="46" t="s">
        <v>16</v>
      </c>
      <c r="C50" s="46" t="s">
        <v>118</v>
      </c>
      <c r="E50" s="78"/>
      <c r="F50" s="78"/>
      <c r="G50" s="78"/>
      <c r="H50" s="78"/>
      <c r="I50" s="113">
        <f>I48+I44</f>
        <v>0</v>
      </c>
      <c r="L50" s="46"/>
      <c r="M50" s="46"/>
    </row>
    <row r="51" spans="2:13" ht="12.75" customHeight="1" thickTop="1" x14ac:dyDescent="0.2"/>
    <row r="52" spans="2:13" ht="12.75" hidden="1" customHeight="1" x14ac:dyDescent="0.2"/>
    <row r="53" spans="2:13" ht="12.75" hidden="1" customHeight="1" x14ac:dyDescent="0.2"/>
    <row r="54" spans="2:13" ht="12.75" hidden="1" customHeight="1" x14ac:dyDescent="0.2"/>
    <row r="55" spans="2: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4:C41" location="'Statutory Waivers'!A1" display="Senior Citizen"/>
    <hyperlink ref="C16" location="Instructions!A1" display="Calculated Gross Tuition"/>
    <hyperlink ref="C48" location="Instructions!A1" display="Miscellaneous Fees (see Policy R521)"/>
    <hyperlink ref="C22" location="'Statutory Waivers'!A1" display="10% Resident Waiver"/>
    <hyperlink ref="C23" location="'Statutory Waivers'!B2" display="National Guard"/>
  </hyperlinks>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2C0F99BB-B56D-4097-86B4-03D900EC003D}">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2E3108E7-F116-4118-BEAA-2035B32B533D}">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3E594E1B-03EA-46A5-85E6-07B7AE79C460}">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showRowColHeaders="0" zoomScaleNormal="100" zoomScaleSheetLayoutView="100" workbookViewId="0">
      <selection activeCell="E28" sqref="E28"/>
    </sheetView>
  </sheetViews>
  <sheetFormatPr defaultColWidth="0" defaultRowHeight="12.75" zeroHeight="1" x14ac:dyDescent="0.2"/>
  <cols>
    <col min="1" max="1" width="9.140625" style="20" customWidth="1"/>
    <col min="2" max="2" width="58.85546875" style="20" customWidth="1"/>
    <col min="3" max="3" width="101.7109375" style="20" customWidth="1"/>
    <col min="4" max="4" width="9.140625" style="20" customWidth="1"/>
    <col min="5" max="16384" width="9.140625" style="20" hidden="1"/>
  </cols>
  <sheetData>
    <row r="1" spans="1:7" ht="18.75" thickBot="1" x14ac:dyDescent="0.3">
      <c r="A1" s="19" t="s">
        <v>35</v>
      </c>
      <c r="B1" s="19"/>
      <c r="C1" s="19"/>
    </row>
    <row r="2" spans="1:7" ht="15.75" x14ac:dyDescent="0.25">
      <c r="A2" s="21" t="s">
        <v>64</v>
      </c>
      <c r="B2" s="21"/>
    </row>
    <row r="3" spans="1:7" ht="15.75" x14ac:dyDescent="0.25">
      <c r="A3" s="21"/>
      <c r="B3" s="21"/>
    </row>
    <row r="4" spans="1:7" ht="16.5" thickBot="1" x14ac:dyDescent="0.3">
      <c r="B4" s="21"/>
      <c r="C4" s="21"/>
    </row>
    <row r="5" spans="1:7" ht="16.5" thickBot="1" x14ac:dyDescent="0.25">
      <c r="B5" s="22" t="s">
        <v>65</v>
      </c>
      <c r="C5" s="23" t="s">
        <v>66</v>
      </c>
    </row>
    <row r="6" spans="1:7" ht="47.25" x14ac:dyDescent="0.2">
      <c r="A6" s="24">
        <v>1</v>
      </c>
      <c r="B6" s="25" t="s">
        <v>67</v>
      </c>
      <c r="C6" s="26" t="s">
        <v>68</v>
      </c>
    </row>
    <row r="7" spans="1:7" ht="47.25" x14ac:dyDescent="0.2">
      <c r="A7" s="24">
        <v>2</v>
      </c>
      <c r="B7" s="27" t="s">
        <v>69</v>
      </c>
      <c r="C7" s="28" t="s">
        <v>125</v>
      </c>
    </row>
    <row r="8" spans="1:7" ht="47.25" x14ac:dyDescent="0.2">
      <c r="A8" s="24">
        <v>3</v>
      </c>
      <c r="B8" s="27" t="s">
        <v>70</v>
      </c>
      <c r="C8" s="28" t="s">
        <v>71</v>
      </c>
    </row>
    <row r="9" spans="1:7" ht="47.25" x14ac:dyDescent="0.2">
      <c r="A9" s="24">
        <v>4</v>
      </c>
      <c r="B9" s="27" t="s">
        <v>72</v>
      </c>
      <c r="C9" s="28" t="s">
        <v>73</v>
      </c>
    </row>
    <row r="10" spans="1:7" ht="47.25" x14ac:dyDescent="0.2">
      <c r="A10" s="24">
        <v>5</v>
      </c>
      <c r="B10" s="27" t="s">
        <v>74</v>
      </c>
      <c r="C10" s="28" t="s">
        <v>75</v>
      </c>
    </row>
    <row r="11" spans="1:7" ht="63" x14ac:dyDescent="0.2">
      <c r="A11" s="24">
        <v>6</v>
      </c>
      <c r="B11" s="27" t="s">
        <v>76</v>
      </c>
      <c r="C11" s="28" t="s">
        <v>77</v>
      </c>
    </row>
    <row r="12" spans="1:7" ht="35.25" customHeight="1" x14ac:dyDescent="0.2">
      <c r="A12" s="24">
        <v>7</v>
      </c>
      <c r="B12" s="27" t="s">
        <v>78</v>
      </c>
      <c r="C12" s="28" t="s">
        <v>79</v>
      </c>
    </row>
    <row r="13" spans="1:7" ht="31.5" x14ac:dyDescent="0.2">
      <c r="A13" s="24">
        <v>8</v>
      </c>
      <c r="B13" s="27" t="s">
        <v>80</v>
      </c>
      <c r="C13" s="28" t="s">
        <v>81</v>
      </c>
    </row>
    <row r="14" spans="1:7" ht="47.25" x14ac:dyDescent="0.2">
      <c r="A14" s="24">
        <v>9</v>
      </c>
      <c r="B14" s="27" t="s">
        <v>82</v>
      </c>
      <c r="C14" s="29" t="s">
        <v>83</v>
      </c>
    </row>
    <row r="15" spans="1:7" ht="63" x14ac:dyDescent="0.2">
      <c r="A15" s="24">
        <v>10</v>
      </c>
      <c r="B15" s="27" t="s">
        <v>26</v>
      </c>
      <c r="C15" s="28" t="s">
        <v>84</v>
      </c>
      <c r="G15" s="30" t="s">
        <v>85</v>
      </c>
    </row>
    <row r="16" spans="1:7" ht="78.75" x14ac:dyDescent="0.2">
      <c r="A16" s="24">
        <v>11</v>
      </c>
      <c r="B16" s="27" t="s">
        <v>86</v>
      </c>
      <c r="C16" s="29" t="s">
        <v>87</v>
      </c>
    </row>
    <row r="17" spans="1:7" ht="31.5" x14ac:dyDescent="0.2">
      <c r="A17" s="24">
        <v>12</v>
      </c>
      <c r="B17" s="27" t="s">
        <v>88</v>
      </c>
      <c r="C17" s="29" t="s">
        <v>89</v>
      </c>
      <c r="G17" s="30" t="s">
        <v>85</v>
      </c>
    </row>
    <row r="18" spans="1:7" ht="63" x14ac:dyDescent="0.25">
      <c r="A18" s="24">
        <v>13</v>
      </c>
      <c r="B18" s="31" t="s">
        <v>32</v>
      </c>
      <c r="C18" s="32" t="s">
        <v>90</v>
      </c>
    </row>
    <row r="19" spans="1:7" ht="63" x14ac:dyDescent="0.2">
      <c r="A19" s="24">
        <v>14</v>
      </c>
      <c r="B19" s="27" t="s">
        <v>91</v>
      </c>
      <c r="C19" s="28" t="s">
        <v>92</v>
      </c>
    </row>
    <row r="20" spans="1:7" ht="31.5" x14ac:dyDescent="0.2">
      <c r="A20" s="24">
        <v>15</v>
      </c>
      <c r="B20" s="27" t="s">
        <v>93</v>
      </c>
      <c r="C20" s="28" t="s">
        <v>94</v>
      </c>
    </row>
    <row r="21" spans="1:7" ht="63" x14ac:dyDescent="0.2">
      <c r="A21" s="24">
        <v>16</v>
      </c>
      <c r="B21" s="27" t="s">
        <v>95</v>
      </c>
      <c r="C21" s="28" t="s">
        <v>96</v>
      </c>
    </row>
    <row r="22" spans="1:7" ht="31.5" x14ac:dyDescent="0.2">
      <c r="A22" s="24">
        <v>17</v>
      </c>
      <c r="B22" s="27" t="s">
        <v>97</v>
      </c>
      <c r="C22" s="28" t="s">
        <v>98</v>
      </c>
    </row>
    <row r="23" spans="1:7" ht="47.25" x14ac:dyDescent="0.2">
      <c r="A23" s="24">
        <v>18</v>
      </c>
      <c r="B23" s="33" t="s">
        <v>61</v>
      </c>
      <c r="C23" s="28" t="s">
        <v>99</v>
      </c>
    </row>
    <row r="24" spans="1:7" ht="63" x14ac:dyDescent="0.2">
      <c r="A24" s="24">
        <v>19</v>
      </c>
      <c r="B24" s="27" t="s">
        <v>100</v>
      </c>
      <c r="C24" s="28" t="s">
        <v>101</v>
      </c>
    </row>
    <row r="25" spans="1:7" ht="48" thickBot="1" x14ac:dyDescent="0.3">
      <c r="A25" s="24">
        <v>20</v>
      </c>
      <c r="B25" s="34" t="s">
        <v>31</v>
      </c>
      <c r="C25" s="35" t="s">
        <v>102</v>
      </c>
    </row>
    <row r="26" spans="1:7" ht="15.75" x14ac:dyDescent="0.2">
      <c r="A26" s="24"/>
      <c r="B26" s="36"/>
      <c r="C26" s="37"/>
    </row>
    <row r="27" spans="1:7" ht="16.5" thickBot="1" x14ac:dyDescent="0.25">
      <c r="A27" s="24"/>
      <c r="B27" s="38" t="s">
        <v>103</v>
      </c>
      <c r="C27" s="37"/>
    </row>
    <row r="28" spans="1:7" ht="47.25" x14ac:dyDescent="0.2">
      <c r="B28" s="39" t="s">
        <v>104</v>
      </c>
      <c r="C28" s="40" t="s">
        <v>105</v>
      </c>
    </row>
    <row r="29" spans="1:7" ht="32.25" thickBot="1" x14ac:dyDescent="0.25">
      <c r="B29" s="41" t="s">
        <v>106</v>
      </c>
      <c r="C29" s="42" t="s">
        <v>107</v>
      </c>
    </row>
    <row r="30" spans="1:7" x14ac:dyDescent="0.2"/>
  </sheetData>
  <sheetProtection password="C9B9" sheet="1" objects="1" scenarios="1" selectLockedCells="1"/>
  <printOptions horizontalCentered="1"/>
  <pageMargins left="0.7" right="0.7" top="0.75" bottom="0.75" header="0.3" footer="0.3"/>
  <pageSetup scale="54" fitToWidth="0" fitToHeight="0" orientation="portrait" r:id="rId1"/>
  <headerFooter alignWithMargins="0">
    <oddFooter>&amp;L&amp;"Arial Narrow,Regular"Revised: April 19, 2016&amp;R&amp;"Arial Narrow,Regular"&amp;F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showRowColHeaders="0" zoomScaleNormal="100" zoomScaleSheetLayoutView="100" workbookViewId="0">
      <selection activeCell="E28" sqref="E28"/>
    </sheetView>
  </sheetViews>
  <sheetFormatPr defaultColWidth="0" defaultRowHeight="12.75"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75" customHeight="1" thickBot="1" x14ac:dyDescent="0.35">
      <c r="A1" s="43" t="s">
        <v>35</v>
      </c>
      <c r="B1" s="44"/>
      <c r="C1" s="44"/>
      <c r="D1" s="44"/>
      <c r="E1" s="44"/>
      <c r="F1" s="44"/>
      <c r="G1" s="44"/>
      <c r="H1" s="44"/>
      <c r="I1" s="44"/>
      <c r="J1" s="45"/>
      <c r="K1" s="45"/>
    </row>
    <row r="2" spans="1:11" s="46" customFormat="1" ht="15.75" x14ac:dyDescent="0.25">
      <c r="A2" s="47" t="s">
        <v>108</v>
      </c>
      <c r="B2" s="48"/>
      <c r="C2" s="49"/>
      <c r="D2" s="49"/>
      <c r="E2" s="49"/>
      <c r="F2" s="50"/>
      <c r="G2" s="51" t="s">
        <v>36</v>
      </c>
      <c r="H2" s="182">
        <f>'E&amp;G'!H2:I2</f>
        <v>0</v>
      </c>
      <c r="I2" s="183"/>
    </row>
    <row r="3" spans="1:11" s="46" customFormat="1" ht="15.75" x14ac:dyDescent="0.25">
      <c r="A3" s="47"/>
      <c r="B3" s="48"/>
      <c r="C3" s="49"/>
      <c r="D3" s="49"/>
      <c r="E3" s="49"/>
      <c r="F3" s="50"/>
      <c r="G3" s="52"/>
      <c r="H3" s="52"/>
      <c r="I3" s="52"/>
    </row>
    <row r="4" spans="1:11" s="46" customFormat="1" ht="15.75" x14ac:dyDescent="0.25">
      <c r="A4" s="47"/>
      <c r="B4" s="48"/>
      <c r="C4" s="49"/>
      <c r="D4" s="49"/>
      <c r="E4" s="49"/>
      <c r="F4" s="50"/>
      <c r="G4" s="53" t="s">
        <v>37</v>
      </c>
      <c r="H4" s="184">
        <f>'E&amp;G'!H4:I4</f>
        <v>0</v>
      </c>
      <c r="I4" s="185"/>
    </row>
    <row r="5" spans="1:11" s="46" customFormat="1" ht="15.75" x14ac:dyDescent="0.25">
      <c r="A5" s="47"/>
      <c r="B5" s="48"/>
      <c r="C5" s="49"/>
      <c r="D5" s="49"/>
      <c r="E5" s="49"/>
      <c r="F5" s="50"/>
      <c r="G5" s="54"/>
      <c r="H5" s="52"/>
      <c r="I5" s="52"/>
    </row>
    <row r="6" spans="1:11" s="46" customFormat="1" ht="15.75" x14ac:dyDescent="0.25">
      <c r="A6" s="121">
        <f>'E&amp;G'!A6</f>
        <v>0</v>
      </c>
      <c r="B6" s="55"/>
      <c r="C6" s="56"/>
      <c r="D6" s="56"/>
      <c r="E6" s="56"/>
      <c r="F6" s="57"/>
      <c r="G6" s="51" t="s">
        <v>131</v>
      </c>
      <c r="H6" s="184">
        <f>'E&amp;G'!H6:I6</f>
        <v>0</v>
      </c>
      <c r="I6" s="186"/>
    </row>
    <row r="7" spans="1:11" s="46" customFormat="1" ht="15.75" x14ac:dyDescent="0.25">
      <c r="A7" s="47"/>
      <c r="B7" s="48"/>
      <c r="C7" s="49"/>
      <c r="D7" s="49"/>
      <c r="E7" s="49"/>
      <c r="F7" s="50"/>
      <c r="G7" s="54"/>
      <c r="H7" s="52"/>
      <c r="I7" s="52"/>
    </row>
    <row r="8" spans="1:11" s="46" customFormat="1" ht="15.75" x14ac:dyDescent="0.25">
      <c r="A8" s="47"/>
      <c r="B8" s="55"/>
      <c r="C8" s="56" t="s">
        <v>133</v>
      </c>
      <c r="D8" s="56"/>
      <c r="E8" s="56"/>
      <c r="F8" s="57"/>
      <c r="G8" s="187" t="s">
        <v>132</v>
      </c>
      <c r="H8" s="188" t="str">
        <f>Instructions!D26&amp;" " &amp; Instructions!E26</f>
        <v>FY18 Budget - June 20, 2017</v>
      </c>
      <c r="I8" s="189"/>
    </row>
    <row r="9" spans="1:11" s="46" customFormat="1" ht="15.75" x14ac:dyDescent="0.25">
      <c r="A9" s="47"/>
      <c r="B9" s="55"/>
      <c r="C9" s="65" t="s">
        <v>135</v>
      </c>
      <c r="D9" s="56"/>
      <c r="E9" s="56"/>
      <c r="F9" s="57"/>
      <c r="G9" s="187"/>
      <c r="H9" s="188" t="str">
        <f>Instructions!D27&amp;" " &amp; Instructions!E27</f>
        <v>FY17 Actual - October 17, 2017</v>
      </c>
      <c r="I9" s="189"/>
    </row>
    <row r="10" spans="1:11" s="46" customFormat="1" ht="15.75" x14ac:dyDescent="0.25">
      <c r="A10" s="47"/>
      <c r="B10" s="48"/>
      <c r="C10" s="49"/>
      <c r="D10" s="49"/>
      <c r="E10" s="49"/>
      <c r="F10" s="50"/>
      <c r="G10" s="54"/>
      <c r="H10" s="52"/>
      <c r="I10" s="52"/>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71">
        <f>SUM('Instructions:Statutory Waivers'!E15,'E&amp;G:Line Item (10)'!E15)</f>
        <v>0</v>
      </c>
      <c r="F15" s="71">
        <f>SUM('Instructions:Statutory Waivers'!F15,'E&amp;G:Line Item (10)'!F15)</f>
        <v>0</v>
      </c>
      <c r="G15" s="71">
        <f>SUM('Instructions:Statutory Waivers'!G15,'E&amp;G:Line Item (10)'!G15)</f>
        <v>0</v>
      </c>
      <c r="H15" s="71">
        <f>SUM('Instructions:Statutory Waivers'!H15,'E&amp;G:Line Item (10)'!H15)</f>
        <v>0</v>
      </c>
      <c r="I15" s="72">
        <f>SUM(E15:H15)</f>
        <v>0</v>
      </c>
    </row>
    <row r="16" spans="1:11" s="46" customFormat="1" x14ac:dyDescent="0.2">
      <c r="B16" s="46" t="s">
        <v>3</v>
      </c>
      <c r="C16" s="73" t="s">
        <v>4</v>
      </c>
      <c r="E16" s="131">
        <f>SUM('Instructions:Statutory Waivers'!E16,'E&amp;G:Line Item (10)'!E16)</f>
        <v>0</v>
      </c>
      <c r="F16" s="131">
        <f>SUM('Instructions:Statutory Waivers'!F16,'E&amp;G:Line Item (10)'!F16)</f>
        <v>0</v>
      </c>
      <c r="G16" s="131">
        <f>SUM('Instructions:Statutory Waivers'!G16,'E&amp;G:Line Item (10)'!G16)</f>
        <v>0</v>
      </c>
      <c r="H16" s="131">
        <f>SUM('Instructions:Statutory Waivers'!H16,'E&amp;G:Line Item (10)'!H16)</f>
        <v>0</v>
      </c>
      <c r="I16" s="74">
        <f>SUM(E16:H16)</f>
        <v>0</v>
      </c>
    </row>
    <row r="17" spans="1:13" x14ac:dyDescent="0.2">
      <c r="B17" s="46" t="s">
        <v>5</v>
      </c>
      <c r="C17" s="63" t="s">
        <v>6</v>
      </c>
      <c r="E17" s="131">
        <f>SUM('Instructions:Statutory Waivers'!E17,'E&amp;G:Line Item (10)'!E17)</f>
        <v>0</v>
      </c>
      <c r="F17" s="131">
        <f>SUM('Instructions:Statutory Waivers'!F17,'E&amp;G:Line Item (10)'!F17)</f>
        <v>0</v>
      </c>
      <c r="G17" s="131">
        <f>SUM('Instructions:Statutory Waivers'!G17,'E&amp;G:Line Item (10)'!G17)</f>
        <v>0</v>
      </c>
      <c r="H17" s="131">
        <f>SUM('Instructions:Statutory Waivers'!H17,'E&amp;G:Line Item (10)'!H17)</f>
        <v>0</v>
      </c>
      <c r="I17" s="74">
        <f>SUM(E17:H17)</f>
        <v>0</v>
      </c>
    </row>
    <row r="18" spans="1:13" ht="13.5" thickBot="1" x14ac:dyDescent="0.25">
      <c r="B18" s="46" t="s">
        <v>7</v>
      </c>
      <c r="C18" s="63" t="s">
        <v>8</v>
      </c>
      <c r="E18" s="133">
        <f>SUM('Instructions:Statutory Waivers'!E18,'E&amp;G:Line Item (10)'!E18)</f>
        <v>0</v>
      </c>
      <c r="F18" s="133">
        <f>SUM('Instructions:Statutory Waivers'!F18,'E&amp;G:Line Item (10)'!F18)</f>
        <v>0</v>
      </c>
      <c r="G18" s="133">
        <f>SUM('Instructions:Statutory Waivers'!G18,'E&amp;G:Line Item (10)'!G18)</f>
        <v>0</v>
      </c>
      <c r="H18" s="133">
        <f>SUM('Instructions:Statutory Waivers'!H18,'E&amp;G:Line Item (10)'!H18)</f>
        <v>0</v>
      </c>
      <c r="I18" s="75">
        <f>SUM(E18:H18)</f>
        <v>0</v>
      </c>
    </row>
    <row r="19" spans="1:13" ht="13.5" thickBot="1" x14ac:dyDescent="0.25">
      <c r="B19" s="46" t="s">
        <v>9</v>
      </c>
      <c r="C19" s="63" t="s">
        <v>126</v>
      </c>
      <c r="E19" s="136">
        <f>E16-E17-E18</f>
        <v>0</v>
      </c>
      <c r="F19" s="137">
        <f>F16-F17-F18</f>
        <v>0</v>
      </c>
      <c r="G19" s="136">
        <f>G16-G17-G18</f>
        <v>0</v>
      </c>
      <c r="H19" s="135">
        <f>H16-H17-H18</f>
        <v>0</v>
      </c>
      <c r="I19" s="75">
        <f>SUM(E19:H19)</f>
        <v>0</v>
      </c>
    </row>
    <row r="20" spans="1:13" ht="13.5" thickBot="1" x14ac:dyDescent="0.25">
      <c r="A20" s="63"/>
      <c r="B20" s="63"/>
      <c r="E20" s="135"/>
      <c r="F20" s="135"/>
      <c r="G20" s="135"/>
      <c r="H20" s="135"/>
      <c r="I20" s="135"/>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4">
        <f>J22-I23</f>
        <v>0</v>
      </c>
      <c r="D22" s="83" t="s">
        <v>39</v>
      </c>
      <c r="E22" s="132">
        <f>SUM('Instructions:Statutory Waivers'!E22,'E&amp;G:Line Item (10)'!E22)</f>
        <v>0</v>
      </c>
      <c r="F22" s="143">
        <f>SUM('Instructions:Statutory Waivers'!F22,'E&amp;G:Line Item (10)'!F22)</f>
        <v>0</v>
      </c>
      <c r="G22" s="155"/>
      <c r="H22" s="156"/>
      <c r="I22" s="86">
        <f>SUM(E22:H22)</f>
        <v>0</v>
      </c>
      <c r="J22" s="158">
        <f>(E16+F16)*0.1</f>
        <v>0</v>
      </c>
    </row>
    <row r="23" spans="1:13" ht="13.5" customHeight="1" thickBot="1" x14ac:dyDescent="0.25">
      <c r="B23" s="82">
        <v>2</v>
      </c>
      <c r="C23" s="159">
        <f>ROUNDDOWN(SUM(I22*0.025),0)</f>
        <v>0</v>
      </c>
      <c r="D23" s="87" t="s">
        <v>40</v>
      </c>
      <c r="E23" s="131">
        <f>SUM('Instructions:Statutory Waivers'!E23,'E&amp;G:Line Item (10)'!E23)</f>
        <v>0</v>
      </c>
      <c r="F23" s="134">
        <f>SUM('Instructions:Statutory Waivers'!F23,'E&amp;G:Line Item (10)'!F23)</f>
        <v>0</v>
      </c>
      <c r="G23" s="155"/>
      <c r="H23" s="156"/>
      <c r="I23" s="74">
        <f>SUM(E23:H23)</f>
        <v>0</v>
      </c>
      <c r="J23" s="152">
        <f>SUM(I22:I23)</f>
        <v>0</v>
      </c>
    </row>
    <row r="24" spans="1:13" ht="13.5" customHeight="1" thickBot="1" x14ac:dyDescent="0.25">
      <c r="B24" s="82">
        <v>3</v>
      </c>
      <c r="C24" s="90" t="s">
        <v>19</v>
      </c>
      <c r="D24" s="87" t="s">
        <v>41</v>
      </c>
      <c r="E24" s="131">
        <f>SUM('Instructions:Statutory Waivers'!E24,'E&amp;G:Line Item (10)'!E24)</f>
        <v>0</v>
      </c>
      <c r="F24" s="134">
        <f>SUM('Instructions:Statutory Waivers'!F24,'E&amp;G:Line Item (10)'!F24)</f>
        <v>0</v>
      </c>
      <c r="G24" s="155"/>
      <c r="H24" s="156"/>
      <c r="I24" s="74">
        <f t="shared" ref="I24:I41" si="0">SUM(E24:H24)</f>
        <v>0</v>
      </c>
      <c r="M24" s="91"/>
    </row>
    <row r="25" spans="1:13" ht="13.5" customHeight="1" thickBot="1" x14ac:dyDescent="0.25">
      <c r="B25" s="82">
        <v>4</v>
      </c>
      <c r="C25" s="90" t="s">
        <v>22</v>
      </c>
      <c r="D25" s="87" t="s">
        <v>55</v>
      </c>
      <c r="E25" s="131">
        <f>SUM('Instructions:Statutory Waivers'!E25,'E&amp;G:Line Item (10)'!E25)</f>
        <v>0</v>
      </c>
      <c r="F25" s="134">
        <f>SUM('Instructions:Statutory Waivers'!F25,'E&amp;G:Line Item (10)'!F25)</f>
        <v>0</v>
      </c>
      <c r="G25" s="155"/>
      <c r="H25" s="156"/>
      <c r="I25" s="74">
        <f t="shared" si="0"/>
        <v>0</v>
      </c>
    </row>
    <row r="26" spans="1:13" ht="13.5" customHeight="1" thickBot="1" x14ac:dyDescent="0.25">
      <c r="B26" s="82">
        <v>5</v>
      </c>
      <c r="C26" s="90" t="s">
        <v>23</v>
      </c>
      <c r="D26" s="87" t="s">
        <v>56</v>
      </c>
      <c r="E26" s="131">
        <f>SUM('Instructions:Statutory Waivers'!E26,'E&amp;G:Line Item (10)'!E26)</f>
        <v>0</v>
      </c>
      <c r="F26" s="134">
        <f>SUM('Instructions:Statutory Waivers'!F26,'E&amp;G:Line Item (10)'!F26)</f>
        <v>0</v>
      </c>
      <c r="G26" s="155"/>
      <c r="H26" s="156"/>
      <c r="I26" s="74">
        <f t="shared" si="0"/>
        <v>0</v>
      </c>
    </row>
    <row r="27" spans="1:13" ht="13.5" customHeight="1" thickBot="1" x14ac:dyDescent="0.25">
      <c r="A27" s="92"/>
      <c r="B27" s="82">
        <v>6</v>
      </c>
      <c r="C27" s="90" t="s">
        <v>58</v>
      </c>
      <c r="D27" s="87" t="s">
        <v>57</v>
      </c>
      <c r="E27" s="131">
        <f>SUM('Instructions:Statutory Waivers'!E27,'E&amp;G:Line Item (10)'!E27)</f>
        <v>0</v>
      </c>
      <c r="F27" s="167"/>
      <c r="G27" s="155"/>
      <c r="H27" s="156"/>
      <c r="I27" s="74">
        <f t="shared" si="0"/>
        <v>0</v>
      </c>
    </row>
    <row r="28" spans="1:13" ht="13.5" customHeight="1" thickBot="1" x14ac:dyDescent="0.25">
      <c r="A28" s="92"/>
      <c r="B28" s="82">
        <v>7</v>
      </c>
      <c r="C28" s="90" t="s">
        <v>20</v>
      </c>
      <c r="D28" s="87" t="s">
        <v>51</v>
      </c>
      <c r="E28" s="131">
        <f>SUM('Instructions:Statutory Waivers'!E28,'E&amp;G:Line Item (10)'!E28)</f>
        <v>0</v>
      </c>
      <c r="F28" s="167"/>
      <c r="G28" s="155"/>
      <c r="H28" s="156"/>
      <c r="I28" s="74">
        <f t="shared" si="0"/>
        <v>0</v>
      </c>
    </row>
    <row r="29" spans="1:13" ht="13.5" customHeight="1" thickBot="1" x14ac:dyDescent="0.25">
      <c r="A29" s="92"/>
      <c r="B29" s="82">
        <v>8</v>
      </c>
      <c r="C29" s="90" t="s">
        <v>21</v>
      </c>
      <c r="D29" s="87" t="s">
        <v>53</v>
      </c>
      <c r="E29" s="131">
        <f>SUM('Instructions:Statutory Waivers'!E29,'E&amp;G:Line Item (10)'!E29)</f>
        <v>0</v>
      </c>
      <c r="F29" s="167"/>
      <c r="G29" s="155"/>
      <c r="H29" s="156"/>
      <c r="I29" s="74">
        <f t="shared" si="0"/>
        <v>0</v>
      </c>
    </row>
    <row r="30" spans="1:13" ht="13.5" customHeight="1" thickBot="1" x14ac:dyDescent="0.25">
      <c r="B30" s="82">
        <v>9</v>
      </c>
      <c r="C30" s="90" t="s">
        <v>25</v>
      </c>
      <c r="D30" s="87" t="s">
        <v>54</v>
      </c>
      <c r="E30" s="131">
        <f>SUM('Instructions:Statutory Waivers'!E30,'E&amp;G:Line Item (10)'!E30)</f>
        <v>0</v>
      </c>
      <c r="F30" s="134">
        <f>SUM('Instructions:Statutory Waivers'!F30,'E&amp;G:Line Item (10)'!F30)</f>
        <v>0</v>
      </c>
      <c r="G30" s="155"/>
      <c r="H30" s="156"/>
      <c r="I30" s="74">
        <f t="shared" si="0"/>
        <v>0</v>
      </c>
    </row>
    <row r="31" spans="1:13" ht="13.5" customHeight="1" thickBot="1" x14ac:dyDescent="0.25">
      <c r="B31" s="82">
        <v>10</v>
      </c>
      <c r="C31" s="90" t="s">
        <v>127</v>
      </c>
      <c r="D31" s="87" t="s">
        <v>44</v>
      </c>
      <c r="E31" s="165"/>
      <c r="F31" s="167"/>
      <c r="G31" s="143">
        <f>SUM('Instructions:Statutory Waivers'!G31,'E&amp;G:Line Item (10)'!G31)</f>
        <v>0</v>
      </c>
      <c r="H31" s="143">
        <f>SUM('Instructions:Statutory Waivers'!H31,'E&amp;G:Line Item (10)'!H31)</f>
        <v>0</v>
      </c>
      <c r="I31" s="74">
        <f t="shared" si="0"/>
        <v>0</v>
      </c>
    </row>
    <row r="32" spans="1:13" ht="13.5" customHeight="1" thickBot="1" x14ac:dyDescent="0.25">
      <c r="B32" s="82">
        <v>11</v>
      </c>
      <c r="C32" s="90" t="s">
        <v>34</v>
      </c>
      <c r="D32" s="87" t="s">
        <v>42</v>
      </c>
      <c r="E32" s="93"/>
      <c r="F32" s="94"/>
      <c r="G32" s="133">
        <f>SUM('Instructions:Statutory Waivers'!G32,'E&amp;G:Line Item (10)'!G32)</f>
        <v>0</v>
      </c>
      <c r="H32" s="156"/>
      <c r="I32" s="74">
        <f t="shared" si="0"/>
        <v>0</v>
      </c>
      <c r="L32" s="46"/>
      <c r="M32" s="46"/>
    </row>
    <row r="33" spans="2:13" ht="13.5" customHeight="1" thickBot="1" x14ac:dyDescent="0.25">
      <c r="B33" s="82">
        <v>12</v>
      </c>
      <c r="C33" s="90" t="s">
        <v>27</v>
      </c>
      <c r="D33" s="87" t="s">
        <v>43</v>
      </c>
      <c r="E33" s="88"/>
      <c r="F33" s="89"/>
      <c r="G33" s="155"/>
      <c r="H33" s="143">
        <f>SUM('Instructions:Statutory Waivers'!H33,'E&amp;G:Line Item (10)'!H33)</f>
        <v>0</v>
      </c>
      <c r="I33" s="74">
        <f t="shared" si="0"/>
        <v>0</v>
      </c>
      <c r="L33" s="46"/>
      <c r="M33" s="46"/>
    </row>
    <row r="34" spans="2:13" ht="13.5" customHeight="1" thickBot="1" x14ac:dyDescent="0.25">
      <c r="B34" s="82">
        <v>13</v>
      </c>
      <c r="C34" s="90" t="s">
        <v>128</v>
      </c>
      <c r="D34" s="87" t="s">
        <v>46</v>
      </c>
      <c r="E34" s="88"/>
      <c r="F34" s="89"/>
      <c r="G34" s="143">
        <f>SUM('Instructions:Statutory Waivers'!G34,'E&amp;G:Line Item (10)'!G34)</f>
        <v>0</v>
      </c>
      <c r="H34" s="156"/>
      <c r="I34" s="74">
        <f t="shared" si="0"/>
        <v>0</v>
      </c>
      <c r="L34" s="46"/>
      <c r="M34" s="46"/>
    </row>
    <row r="35" spans="2:13" ht="13.5" customHeight="1" thickBot="1" x14ac:dyDescent="0.25">
      <c r="B35" s="82">
        <v>14</v>
      </c>
      <c r="C35" s="90" t="s">
        <v>129</v>
      </c>
      <c r="D35" s="87" t="s">
        <v>50</v>
      </c>
      <c r="E35" s="88"/>
      <c r="F35" s="89"/>
      <c r="G35" s="134">
        <f>SUM('Instructions:Statutory Waivers'!G35,'E&amp;G:Line Item (10)'!G35)</f>
        <v>0</v>
      </c>
      <c r="H35" s="156"/>
      <c r="I35" s="74">
        <f t="shared" si="0"/>
        <v>0</v>
      </c>
      <c r="L35" s="46"/>
      <c r="M35" s="46"/>
    </row>
    <row r="36" spans="2:13" ht="13.5" customHeight="1" thickBot="1" x14ac:dyDescent="0.25">
      <c r="B36" s="82">
        <v>15</v>
      </c>
      <c r="C36" s="90" t="s">
        <v>33</v>
      </c>
      <c r="D36" s="87" t="s">
        <v>59</v>
      </c>
      <c r="E36" s="88"/>
      <c r="F36" s="89"/>
      <c r="G36" s="134">
        <f>SUM('Instructions:Statutory Waivers'!G36,'E&amp;G:Line Item (10)'!G36)</f>
        <v>0</v>
      </c>
      <c r="H36" s="156"/>
      <c r="I36" s="74">
        <f>SUM(E36:H36)</f>
        <v>0</v>
      </c>
      <c r="L36" s="46"/>
      <c r="M36" s="46"/>
    </row>
    <row r="37" spans="2:13" ht="13.5" customHeight="1" x14ac:dyDescent="0.2">
      <c r="B37" s="82">
        <v>16</v>
      </c>
      <c r="C37" s="90" t="s">
        <v>24</v>
      </c>
      <c r="D37" s="95" t="s">
        <v>59</v>
      </c>
      <c r="E37" s="93"/>
      <c r="F37" s="94"/>
      <c r="G37" s="134">
        <f>SUM('Instructions:Statutory Waivers'!G37,'E&amp;G:Line Item (10)'!G37)</f>
        <v>0</v>
      </c>
      <c r="H37" s="143">
        <f>SUM('Instructions:Statutory Waivers'!H37,'E&amp;G:Line Item (10)'!H37)</f>
        <v>0</v>
      </c>
      <c r="I37" s="74">
        <f>SUM(E37:H37)</f>
        <v>0</v>
      </c>
      <c r="L37" s="46"/>
      <c r="M37" s="46"/>
    </row>
    <row r="38" spans="2:13" ht="13.5" customHeight="1" x14ac:dyDescent="0.2">
      <c r="B38" s="82">
        <v>17</v>
      </c>
      <c r="C38" s="90" t="s">
        <v>62</v>
      </c>
      <c r="D38" s="87" t="s">
        <v>49</v>
      </c>
      <c r="E38" s="88"/>
      <c r="F38" s="89"/>
      <c r="G38" s="134">
        <f>SUM('Instructions:Statutory Waivers'!G38,'E&amp;G:Line Item (10)'!G38)</f>
        <v>0</v>
      </c>
      <c r="H38" s="134">
        <f>SUM('Instructions:Statutory Waivers'!H38,'E&amp;G:Line Item (10)'!H38)</f>
        <v>0</v>
      </c>
      <c r="I38" s="74">
        <f t="shared" si="0"/>
        <v>0</v>
      </c>
      <c r="L38" s="46"/>
      <c r="M38" s="46"/>
    </row>
    <row r="39" spans="2:13" ht="13.5" customHeight="1" x14ac:dyDescent="0.2">
      <c r="B39" s="82">
        <v>18</v>
      </c>
      <c r="C39" s="90" t="s">
        <v>61</v>
      </c>
      <c r="D39" s="87" t="s">
        <v>45</v>
      </c>
      <c r="E39" s="88"/>
      <c r="F39" s="89"/>
      <c r="G39" s="134">
        <f>SUM('Instructions:Statutory Waivers'!G39,'E&amp;G:Line Item (10)'!G39)</f>
        <v>0</v>
      </c>
      <c r="H39" s="134">
        <f>SUM('Instructions:Statutory Waivers'!H39,'E&amp;G:Line Item (10)'!H39)</f>
        <v>0</v>
      </c>
      <c r="I39" s="74">
        <f t="shared" si="0"/>
        <v>0</v>
      </c>
      <c r="L39" s="46"/>
      <c r="M39" s="46"/>
    </row>
    <row r="40" spans="2:13" ht="13.5" customHeight="1" x14ac:dyDescent="0.2">
      <c r="B40" s="82">
        <v>19</v>
      </c>
      <c r="C40" s="90" t="s">
        <v>130</v>
      </c>
      <c r="D40" s="87" t="s">
        <v>48</v>
      </c>
      <c r="E40" s="88"/>
      <c r="F40" s="89"/>
      <c r="G40" s="134">
        <f>SUM('Instructions:Statutory Waivers'!G40,'E&amp;G:Line Item (10)'!G40)</f>
        <v>0</v>
      </c>
      <c r="H40" s="134">
        <f>SUM('Instructions:Statutory Waivers'!H40,'E&amp;G:Line Item (10)'!H40)</f>
        <v>0</v>
      </c>
      <c r="I40" s="74">
        <f t="shared" si="0"/>
        <v>0</v>
      </c>
      <c r="L40" s="46"/>
      <c r="M40" s="46"/>
    </row>
    <row r="41" spans="2:13" ht="13.5" customHeight="1" thickBot="1" x14ac:dyDescent="0.25">
      <c r="B41" s="82">
        <v>20</v>
      </c>
      <c r="C41" s="96" t="s">
        <v>31</v>
      </c>
      <c r="D41" s="97" t="s">
        <v>47</v>
      </c>
      <c r="E41" s="98"/>
      <c r="F41" s="99"/>
      <c r="G41" s="133">
        <f>SUM('Instructions:Statutory Waivers'!G41,'E&amp;G:Line Item (10)'!G41)</f>
        <v>0</v>
      </c>
      <c r="H41" s="133">
        <f>SUM('Instructions:Statutory Waivers'!H41,'E&amp;G:Line Item (10)'!H41)</f>
        <v>0</v>
      </c>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x14ac:dyDescent="0.2">
      <c r="E47" s="110"/>
      <c r="F47" s="110"/>
      <c r="G47" s="110"/>
      <c r="H47" s="110"/>
      <c r="I47" s="111"/>
      <c r="L47" s="46"/>
      <c r="M47" s="46"/>
    </row>
    <row r="48" spans="2:13" x14ac:dyDescent="0.2">
      <c r="B48" s="46" t="s">
        <v>15</v>
      </c>
      <c r="C48" s="112" t="s">
        <v>60</v>
      </c>
      <c r="E48" s="78"/>
      <c r="F48" s="78"/>
      <c r="G48" s="78"/>
      <c r="H48" s="78"/>
      <c r="I48" s="134">
        <f>'E&amp;G'!I48</f>
        <v>0</v>
      </c>
      <c r="L48" s="46"/>
      <c r="M48" s="46"/>
    </row>
    <row r="49" spans="2:13" x14ac:dyDescent="0.2">
      <c r="E49" s="78"/>
      <c r="F49" s="78"/>
      <c r="G49" s="78"/>
      <c r="H49" s="78"/>
      <c r="I49" s="74"/>
      <c r="L49" s="46"/>
      <c r="M49" s="46"/>
    </row>
    <row r="50" spans="2:13" ht="13.5" thickBot="1" x14ac:dyDescent="0.25">
      <c r="B50" s="46" t="s">
        <v>16</v>
      </c>
      <c r="C50" s="46" t="s">
        <v>118</v>
      </c>
      <c r="E50" s="78"/>
      <c r="F50" s="78"/>
      <c r="G50" s="78"/>
      <c r="H50" s="78"/>
      <c r="I50" s="113">
        <f>SUM('Instructions:Statutory Waivers'!I50,'E&amp;G:Line Item (10)'!I50)</f>
        <v>0</v>
      </c>
      <c r="J50" s="162" t="str">
        <f>IF(I50=(SUM('Instructions:Statutory Waivers'!I50,'E&amp;G:Line Item (10)'!I50)),CHAR(252),CHAR(251))</f>
        <v>ü</v>
      </c>
      <c r="L50" s="46"/>
      <c r="M50" s="46"/>
    </row>
    <row r="51" spans="2:13" ht="13.5" thickTop="1" x14ac:dyDescent="0.2">
      <c r="E51" s="78"/>
      <c r="F51" s="78"/>
      <c r="G51" s="78"/>
      <c r="H51" s="78"/>
      <c r="L51" s="46"/>
      <c r="M51" s="46"/>
    </row>
    <row r="52" spans="2:13" x14ac:dyDescent="0.2">
      <c r="E52" s="78"/>
      <c r="F52" s="78"/>
      <c r="G52" s="78" t="s">
        <v>138</v>
      </c>
      <c r="H52" s="168" t="e">
        <f>I22/(E16+F16)</f>
        <v>#DIV/0!</v>
      </c>
      <c r="I52" s="46"/>
      <c r="L52" s="46"/>
      <c r="M52" s="46"/>
    </row>
    <row r="53" spans="2:13" x14ac:dyDescent="0.2">
      <c r="E53" s="78"/>
      <c r="F53" s="78"/>
      <c r="G53" s="78" t="s">
        <v>139</v>
      </c>
      <c r="H53" s="142" t="e">
        <f>I23/I22</f>
        <v>#DIV/0!</v>
      </c>
      <c r="I53" s="46"/>
      <c r="L53" s="46"/>
      <c r="M53" s="46"/>
    </row>
    <row r="54" spans="2:13" x14ac:dyDescent="0.2">
      <c r="L54" s="46"/>
      <c r="M54" s="46"/>
    </row>
    <row r="55" spans="2:13" hidden="1" x14ac:dyDescent="0.2">
      <c r="E55" s="63"/>
      <c r="F55" s="46"/>
      <c r="G55" s="46"/>
      <c r="H55" s="46"/>
      <c r="I55" s="64"/>
      <c r="L55" s="46"/>
      <c r="M55" s="46"/>
    </row>
    <row r="56" spans="2:13" hidden="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 ref="C22" location="'Statutory Waivers'!A1" display="10% Resident Waiver"/>
  </hyperlinks>
  <printOptions horizontalCentered="1"/>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4" id="{124AE9B0-7143-4F5F-97ED-1DAD465F70C9}">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3" id="{EA24852D-4760-4C1F-8689-A6FEB93D1F22}">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2887DD3D-2154-4268-97CC-E022C68ACFCB}">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E28" sqref="E28"/>
    </sheetView>
  </sheetViews>
  <sheetFormatPr defaultColWidth="0" defaultRowHeight="12.75"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90"/>
      <c r="I2" s="191"/>
    </row>
    <row r="3" spans="1:11" s="46" customFormat="1" ht="6" customHeight="1" x14ac:dyDescent="0.25">
      <c r="A3" s="47"/>
      <c r="B3" s="48"/>
      <c r="C3" s="49"/>
      <c r="D3" s="49"/>
      <c r="E3" s="49"/>
      <c r="F3" s="50"/>
      <c r="G3" s="52"/>
      <c r="H3" s="52"/>
      <c r="I3" s="52"/>
    </row>
    <row r="4" spans="1:11" s="46" customFormat="1" ht="16.5" customHeight="1" x14ac:dyDescent="0.25">
      <c r="A4" s="47"/>
      <c r="B4" s="48"/>
      <c r="C4" s="49"/>
      <c r="D4" s="49"/>
      <c r="E4" s="49"/>
      <c r="F4" s="50"/>
      <c r="G4" s="53" t="s">
        <v>37</v>
      </c>
      <c r="H4" s="192"/>
      <c r="I4" s="193"/>
    </row>
    <row r="5" spans="1:11" s="46" customFormat="1" ht="6" customHeight="1" x14ac:dyDescent="0.25">
      <c r="A5" s="47"/>
      <c r="B5" s="48"/>
      <c r="C5" s="49"/>
      <c r="D5" s="49"/>
      <c r="E5" s="49"/>
      <c r="F5" s="50"/>
      <c r="G5" s="54"/>
      <c r="H5" s="52"/>
      <c r="I5" s="52"/>
    </row>
    <row r="6" spans="1:11" s="46" customFormat="1" ht="15.75" x14ac:dyDescent="0.25">
      <c r="A6" s="121">
        <f>IF(H6="FY17 Budget","2016-17 Budget",(IF(H6="FY16 Actual","2015-16 Actual",)))</f>
        <v>0</v>
      </c>
      <c r="B6" s="55"/>
      <c r="C6" s="56"/>
      <c r="D6" s="56"/>
      <c r="E6" s="56"/>
      <c r="F6" s="57"/>
      <c r="G6" s="51" t="s">
        <v>131</v>
      </c>
      <c r="H6" s="175"/>
      <c r="I6" s="176"/>
    </row>
    <row r="7" spans="1:11" s="46" customFormat="1" ht="6" customHeight="1" x14ac:dyDescent="0.25">
      <c r="A7" s="47"/>
      <c r="B7" s="48"/>
      <c r="C7" s="49"/>
      <c r="D7" s="49"/>
      <c r="E7" s="49"/>
      <c r="F7" s="50"/>
      <c r="G7" s="54"/>
      <c r="H7" s="52"/>
      <c r="I7" s="52"/>
    </row>
    <row r="8" spans="1:11" s="46" customFormat="1" ht="15.75" x14ac:dyDescent="0.25">
      <c r="A8" s="47"/>
      <c r="B8" s="55"/>
      <c r="C8" s="56" t="s">
        <v>133</v>
      </c>
      <c r="D8" s="56"/>
      <c r="E8" s="56"/>
      <c r="F8" s="57"/>
      <c r="G8" s="187" t="s">
        <v>132</v>
      </c>
      <c r="H8" s="188" t="str">
        <f>Instructions!D26&amp;" " &amp; Instructions!E26</f>
        <v>FY18 Budget - June 20, 2017</v>
      </c>
      <c r="I8" s="189"/>
    </row>
    <row r="9" spans="1:11" s="46" customFormat="1" ht="15.75" x14ac:dyDescent="0.25">
      <c r="A9" s="47"/>
      <c r="B9" s="55"/>
      <c r="C9" s="122" t="s">
        <v>136</v>
      </c>
      <c r="D9" s="56"/>
      <c r="E9" s="56"/>
      <c r="F9" s="57"/>
      <c r="G9" s="187"/>
      <c r="H9" s="188" t="str">
        <f>Instructions!D27&amp;" " &amp; Instructions!E27</f>
        <v>FY17 Actual - October 17, 2017</v>
      </c>
      <c r="I9" s="189"/>
    </row>
    <row r="10" spans="1:11" s="46" customFormat="1" ht="6" customHeight="1" x14ac:dyDescent="0.25">
      <c r="A10" s="47"/>
      <c r="B10" s="48"/>
      <c r="C10" s="49"/>
      <c r="D10" s="49"/>
      <c r="E10" s="49"/>
      <c r="F10" s="50"/>
      <c r="G10" s="54"/>
      <c r="H10" s="52"/>
      <c r="I10" s="52"/>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114"/>
      <c r="F15" s="115"/>
      <c r="G15" s="114"/>
      <c r="H15" s="116"/>
      <c r="I15" s="72">
        <f>SUM(E15:H15)</f>
        <v>0</v>
      </c>
    </row>
    <row r="16" spans="1:11" s="46" customFormat="1" x14ac:dyDescent="0.2">
      <c r="B16" s="46" t="s">
        <v>3</v>
      </c>
      <c r="C16" s="73" t="s">
        <v>4</v>
      </c>
      <c r="E16" s="123"/>
      <c r="F16" s="124"/>
      <c r="G16" s="123"/>
      <c r="H16" s="125"/>
      <c r="I16" s="74">
        <f>SUM(E16:H16)</f>
        <v>0</v>
      </c>
    </row>
    <row r="17" spans="1:13" x14ac:dyDescent="0.2">
      <c r="B17" s="46" t="s">
        <v>5</v>
      </c>
      <c r="C17" s="63" t="s">
        <v>6</v>
      </c>
      <c r="E17" s="123"/>
      <c r="F17" s="124"/>
      <c r="G17" s="123"/>
      <c r="H17" s="125"/>
      <c r="I17" s="74">
        <f>SUM(E17:H17)</f>
        <v>0</v>
      </c>
    </row>
    <row r="18" spans="1:13" ht="13.5" thickBot="1" x14ac:dyDescent="0.25">
      <c r="B18" s="46" t="s">
        <v>7</v>
      </c>
      <c r="C18" s="63" t="s">
        <v>8</v>
      </c>
      <c r="E18" s="128"/>
      <c r="F18" s="129"/>
      <c r="G18" s="128"/>
      <c r="H18" s="129"/>
      <c r="I18" s="75">
        <f>SUM(E18:H18)</f>
        <v>0</v>
      </c>
    </row>
    <row r="19" spans="1:13" ht="13.5" thickBot="1" x14ac:dyDescent="0.25">
      <c r="B19" s="46" t="s">
        <v>9</v>
      </c>
      <c r="C19" s="63" t="s">
        <v>126</v>
      </c>
      <c r="E19" s="138">
        <f>E16-E17-E18</f>
        <v>0</v>
      </c>
      <c r="F19" s="139">
        <f>F16-F17-F18</f>
        <v>0</v>
      </c>
      <c r="G19" s="138">
        <f>G16-G17-G18</f>
        <v>0</v>
      </c>
      <c r="H19" s="140">
        <f>H16-H17-H18</f>
        <v>0</v>
      </c>
      <c r="I19" s="141">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3">
        <f>J22-I23</f>
        <v>0</v>
      </c>
      <c r="D22" s="83" t="s">
        <v>39</v>
      </c>
      <c r="E22" s="126"/>
      <c r="F22" s="127"/>
      <c r="G22" s="84"/>
      <c r="H22" s="85"/>
      <c r="I22" s="86">
        <f>SUM(E22:F22)</f>
        <v>0</v>
      </c>
      <c r="J22" s="158">
        <f>(E16+F16)*0.1</f>
        <v>0</v>
      </c>
    </row>
    <row r="23" spans="1:13" ht="13.5" customHeight="1" thickBot="1" x14ac:dyDescent="0.25">
      <c r="B23" s="82">
        <v>2</v>
      </c>
      <c r="C23" s="159">
        <f>ROUNDDOWN(SUM(I22*0.025),0)</f>
        <v>0</v>
      </c>
      <c r="D23" s="87" t="s">
        <v>40</v>
      </c>
      <c r="E23" s="123"/>
      <c r="F23" s="124"/>
      <c r="G23" s="88"/>
      <c r="H23" s="89"/>
      <c r="I23" s="74">
        <f>SUM(E23:H23)</f>
        <v>0</v>
      </c>
      <c r="J23" s="152">
        <f>SUM(I22:I23)</f>
        <v>0</v>
      </c>
    </row>
    <row r="24" spans="1:13" ht="13.5" customHeight="1" x14ac:dyDescent="0.2">
      <c r="B24" s="82">
        <v>3</v>
      </c>
      <c r="C24" s="90" t="s">
        <v>19</v>
      </c>
      <c r="D24" s="87" t="s">
        <v>41</v>
      </c>
      <c r="E24" s="123"/>
      <c r="F24" s="124"/>
      <c r="G24" s="88"/>
      <c r="H24" s="89"/>
      <c r="I24" s="74">
        <f t="shared" ref="I24:I41" si="0">SUM(E24:H24)</f>
        <v>0</v>
      </c>
      <c r="M24" s="91"/>
    </row>
    <row r="25" spans="1:13" ht="13.5" customHeight="1" x14ac:dyDescent="0.2">
      <c r="B25" s="82">
        <v>4</v>
      </c>
      <c r="C25" s="90" t="s">
        <v>22</v>
      </c>
      <c r="D25" s="87" t="s">
        <v>55</v>
      </c>
      <c r="E25" s="123"/>
      <c r="F25" s="124"/>
      <c r="G25" s="88"/>
      <c r="H25" s="89"/>
      <c r="I25" s="74">
        <f t="shared" si="0"/>
        <v>0</v>
      </c>
    </row>
    <row r="26" spans="1:13" ht="13.5" customHeight="1" x14ac:dyDescent="0.2">
      <c r="B26" s="82">
        <v>5</v>
      </c>
      <c r="C26" s="90" t="s">
        <v>23</v>
      </c>
      <c r="D26" s="87" t="s">
        <v>56</v>
      </c>
      <c r="E26" s="123"/>
      <c r="F26" s="124"/>
      <c r="G26" s="88"/>
      <c r="H26" s="89"/>
      <c r="I26" s="74">
        <f t="shared" si="0"/>
        <v>0</v>
      </c>
    </row>
    <row r="27" spans="1:13" ht="13.5" customHeight="1" x14ac:dyDescent="0.2">
      <c r="B27" s="82">
        <v>6</v>
      </c>
      <c r="C27" s="90" t="s">
        <v>58</v>
      </c>
      <c r="D27" s="87" t="s">
        <v>57</v>
      </c>
      <c r="E27" s="123"/>
      <c r="F27" s="117"/>
      <c r="G27" s="88"/>
      <c r="H27" s="89"/>
      <c r="I27" s="74">
        <f t="shared" ref="I27:I33" si="1">SUM(E27:H27)</f>
        <v>0</v>
      </c>
    </row>
    <row r="28" spans="1:13" ht="13.5" customHeight="1" x14ac:dyDescent="0.2">
      <c r="B28" s="82">
        <v>7</v>
      </c>
      <c r="C28" s="90" t="s">
        <v>20</v>
      </c>
      <c r="D28" s="87" t="s">
        <v>51</v>
      </c>
      <c r="E28" s="123"/>
      <c r="F28" s="117"/>
      <c r="G28" s="88"/>
      <c r="H28" s="89"/>
      <c r="I28" s="74">
        <f t="shared" si="1"/>
        <v>0</v>
      </c>
    </row>
    <row r="29" spans="1:13" ht="13.5" customHeight="1" x14ac:dyDescent="0.2">
      <c r="B29" s="82">
        <v>8</v>
      </c>
      <c r="C29" s="90" t="s">
        <v>21</v>
      </c>
      <c r="D29" s="87" t="s">
        <v>53</v>
      </c>
      <c r="E29" s="123"/>
      <c r="F29" s="117"/>
      <c r="G29" s="88"/>
      <c r="H29" s="89"/>
      <c r="I29" s="74">
        <f t="shared" si="1"/>
        <v>0</v>
      </c>
    </row>
    <row r="30" spans="1:13" ht="13.5" customHeight="1" x14ac:dyDescent="0.2">
      <c r="B30" s="82">
        <v>9</v>
      </c>
      <c r="C30" s="90" t="s">
        <v>25</v>
      </c>
      <c r="D30" s="87" t="s">
        <v>54</v>
      </c>
      <c r="E30" s="123"/>
      <c r="F30" s="124"/>
      <c r="G30" s="88"/>
      <c r="H30" s="89"/>
      <c r="I30" s="74">
        <f t="shared" si="1"/>
        <v>0</v>
      </c>
    </row>
    <row r="31" spans="1:13" ht="13.5" customHeight="1" x14ac:dyDescent="0.2">
      <c r="B31" s="82">
        <v>10</v>
      </c>
      <c r="C31" s="90" t="s">
        <v>127</v>
      </c>
      <c r="D31" s="87" t="s">
        <v>44</v>
      </c>
      <c r="E31" s="165"/>
      <c r="F31" s="166"/>
      <c r="G31" s="123"/>
      <c r="H31" s="124"/>
      <c r="I31" s="74">
        <f t="shared" si="1"/>
        <v>0</v>
      </c>
    </row>
    <row r="32" spans="1:13" ht="13.5" customHeight="1" x14ac:dyDescent="0.2">
      <c r="B32" s="82">
        <v>11</v>
      </c>
      <c r="C32" s="90" t="s">
        <v>34</v>
      </c>
      <c r="D32" s="87" t="s">
        <v>42</v>
      </c>
      <c r="E32" s="93"/>
      <c r="F32" s="94"/>
      <c r="G32" s="123"/>
      <c r="H32" s="118"/>
      <c r="I32" s="74">
        <f t="shared" si="1"/>
        <v>0</v>
      </c>
      <c r="L32" s="46"/>
      <c r="M32" s="46"/>
    </row>
    <row r="33" spans="2:13" ht="13.5" customHeight="1" x14ac:dyDescent="0.2">
      <c r="B33" s="82">
        <v>12</v>
      </c>
      <c r="C33" s="90" t="s">
        <v>27</v>
      </c>
      <c r="D33" s="87" t="s">
        <v>43</v>
      </c>
      <c r="E33" s="88"/>
      <c r="F33" s="89"/>
      <c r="G33" s="119"/>
      <c r="H33" s="124"/>
      <c r="I33" s="74">
        <f t="shared" si="1"/>
        <v>0</v>
      </c>
      <c r="L33" s="46"/>
      <c r="M33" s="46"/>
    </row>
    <row r="34" spans="2:13" ht="13.5" customHeight="1" x14ac:dyDescent="0.2">
      <c r="B34" s="82">
        <v>13</v>
      </c>
      <c r="C34" s="90" t="s">
        <v>128</v>
      </c>
      <c r="D34" s="87" t="s">
        <v>46</v>
      </c>
      <c r="E34" s="88"/>
      <c r="F34" s="89"/>
      <c r="G34" s="123"/>
      <c r="H34" s="117"/>
      <c r="I34" s="74">
        <f t="shared" si="0"/>
        <v>0</v>
      </c>
      <c r="L34" s="46"/>
      <c r="M34" s="46"/>
    </row>
    <row r="35" spans="2:13" ht="13.5" customHeight="1" x14ac:dyDescent="0.2">
      <c r="B35" s="82">
        <v>14</v>
      </c>
      <c r="C35" s="90" t="s">
        <v>129</v>
      </c>
      <c r="D35" s="87" t="s">
        <v>50</v>
      </c>
      <c r="E35" s="88"/>
      <c r="F35" s="89"/>
      <c r="G35" s="123"/>
      <c r="H35" s="117"/>
      <c r="I35" s="74">
        <f t="shared" si="0"/>
        <v>0</v>
      </c>
      <c r="L35" s="46"/>
      <c r="M35" s="46"/>
    </row>
    <row r="36" spans="2:13" ht="13.5" customHeight="1" x14ac:dyDescent="0.2">
      <c r="B36" s="82">
        <v>15</v>
      </c>
      <c r="C36" s="90" t="s">
        <v>33</v>
      </c>
      <c r="D36" s="87" t="s">
        <v>59</v>
      </c>
      <c r="E36" s="88"/>
      <c r="F36" s="89"/>
      <c r="G36" s="123"/>
      <c r="H36" s="117"/>
      <c r="I36" s="74">
        <f>SUM(E36:H36)</f>
        <v>0</v>
      </c>
      <c r="L36" s="46"/>
      <c r="M36" s="46"/>
    </row>
    <row r="37" spans="2:13" ht="13.5" customHeight="1" x14ac:dyDescent="0.2">
      <c r="B37" s="82">
        <v>16</v>
      </c>
      <c r="C37" s="90" t="s">
        <v>24</v>
      </c>
      <c r="D37" s="95" t="s">
        <v>59</v>
      </c>
      <c r="E37" s="93"/>
      <c r="F37" s="94"/>
      <c r="G37" s="123"/>
      <c r="H37" s="124"/>
      <c r="I37" s="74">
        <f>SUM(E37:H37)</f>
        <v>0</v>
      </c>
      <c r="L37" s="46"/>
      <c r="M37" s="46"/>
    </row>
    <row r="38" spans="2:13" ht="13.5" customHeight="1" x14ac:dyDescent="0.2">
      <c r="B38" s="82">
        <v>17</v>
      </c>
      <c r="C38" s="90" t="s">
        <v>62</v>
      </c>
      <c r="D38" s="87" t="s">
        <v>49</v>
      </c>
      <c r="E38" s="88"/>
      <c r="F38" s="89"/>
      <c r="G38" s="123"/>
      <c r="H38" s="124"/>
      <c r="I38" s="74">
        <f t="shared" si="0"/>
        <v>0</v>
      </c>
      <c r="L38" s="46"/>
      <c r="M38" s="46"/>
    </row>
    <row r="39" spans="2:13" ht="13.5" customHeight="1" x14ac:dyDescent="0.2">
      <c r="B39" s="82">
        <v>18</v>
      </c>
      <c r="C39" s="90" t="s">
        <v>61</v>
      </c>
      <c r="D39" s="87" t="s">
        <v>45</v>
      </c>
      <c r="E39" s="88"/>
      <c r="F39" s="89"/>
      <c r="G39" s="123"/>
      <c r="H39" s="124"/>
      <c r="I39" s="74">
        <f t="shared" si="0"/>
        <v>0</v>
      </c>
      <c r="L39" s="46"/>
      <c r="M39" s="46"/>
    </row>
    <row r="40" spans="2:13" ht="13.5" customHeight="1" x14ac:dyDescent="0.2">
      <c r="B40" s="82">
        <v>19</v>
      </c>
      <c r="C40" s="90" t="s">
        <v>130</v>
      </c>
      <c r="D40" s="87" t="s">
        <v>48</v>
      </c>
      <c r="E40" s="88"/>
      <c r="F40" s="89"/>
      <c r="G40" s="123"/>
      <c r="H40" s="124"/>
      <c r="I40" s="74">
        <f t="shared" si="0"/>
        <v>0</v>
      </c>
      <c r="L40" s="46"/>
      <c r="M40" s="46"/>
    </row>
    <row r="41" spans="2:13" ht="13.5" customHeight="1" thickBot="1" x14ac:dyDescent="0.25">
      <c r="B41" s="82">
        <v>20</v>
      </c>
      <c r="C41" s="96" t="s">
        <v>31</v>
      </c>
      <c r="D41" s="97" t="s">
        <v>47</v>
      </c>
      <c r="E41" s="98"/>
      <c r="F41" s="99"/>
      <c r="G41" s="128"/>
      <c r="H41" s="129"/>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ht="7.7" customHeight="1" x14ac:dyDescent="0.2">
      <c r="E47" s="110"/>
      <c r="F47" s="110"/>
      <c r="G47" s="110"/>
      <c r="H47" s="110"/>
      <c r="I47" s="111"/>
      <c r="L47" s="46"/>
      <c r="M47" s="46"/>
    </row>
    <row r="48" spans="2:13" x14ac:dyDescent="0.2">
      <c r="B48" s="46" t="s">
        <v>15</v>
      </c>
      <c r="C48" s="120" t="s">
        <v>60</v>
      </c>
      <c r="E48" s="78"/>
      <c r="F48" s="78"/>
      <c r="G48" s="78"/>
      <c r="H48" s="78"/>
      <c r="I48" s="130">
        <v>0</v>
      </c>
      <c r="L48" s="46"/>
      <c r="M48" s="46"/>
    </row>
    <row r="49" spans="1:13" x14ac:dyDescent="0.2">
      <c r="E49" s="78"/>
      <c r="F49" s="78"/>
      <c r="G49" s="78"/>
      <c r="H49" s="78"/>
      <c r="I49" s="74"/>
      <c r="L49" s="46"/>
      <c r="M49" s="46"/>
    </row>
    <row r="50" spans="1:13" ht="13.5" thickBot="1" x14ac:dyDescent="0.25">
      <c r="B50" s="46" t="s">
        <v>16</v>
      </c>
      <c r="C50" s="46" t="s">
        <v>118</v>
      </c>
      <c r="E50" s="78"/>
      <c r="F50" s="78"/>
      <c r="G50" s="78"/>
      <c r="H50" s="78"/>
      <c r="I50" s="113">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idden="1" x14ac:dyDescent="0.2"/>
    <row r="55" spans="1:13" hidden="1" x14ac:dyDescent="0.2"/>
  </sheetData>
  <sheetProtection selectLockedCells="1"/>
  <mergeCells count="10">
    <mergeCell ref="H2:I2"/>
    <mergeCell ref="I13:I14"/>
    <mergeCell ref="E13:F13"/>
    <mergeCell ref="G13:H13"/>
    <mergeCell ref="H4:I4"/>
    <mergeCell ref="H8:I8"/>
    <mergeCell ref="H11:I11"/>
    <mergeCell ref="H6:I6"/>
    <mergeCell ref="G8:G9"/>
    <mergeCell ref="H9:I9"/>
  </mergeCells>
  <phoneticPr fontId="0" type="noConversion"/>
  <dataValidations count="1">
    <dataValidation type="list" allowBlank="1" showInputMessage="1" showErrorMessage="1" error="Please select Institution from drop down menu." prompt="Click here to Select." sqref="H2:I2">
      <formula1>"Dixie State University,Salt Lake Community College,Snow College,Southern Utah University,State Board of Regents,University of Utah,Utah State University,Utah Valley University,Weber State University"</formula1>
    </dataValidation>
  </dataValidation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4" id="{1A40473E-DD94-4D42-8C7B-E1A9ADECFF35}">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3" id="{AC69C8C4-040E-4356-ADBE-8905D6187A5E}">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69173377-079C-4495-886A-861DCF48659E}">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Instructions!$D$26:$D$27</xm:f>
          </x14:formula1>
          <xm:sqref>H6:I6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E28" sqref="E28"/>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82">
        <f>'E&amp;G'!H2:I2</f>
        <v>0</v>
      </c>
      <c r="I2" s="183"/>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92"/>
      <c r="I4" s="193"/>
    </row>
    <row r="5" spans="1:11" s="46" customFormat="1" ht="6" customHeight="1" x14ac:dyDescent="0.25">
      <c r="A5" s="47"/>
      <c r="B5" s="48"/>
      <c r="C5" s="49"/>
      <c r="D5" s="49"/>
      <c r="E5" s="49"/>
      <c r="F5" s="50"/>
      <c r="G5" s="54"/>
      <c r="H5" s="65"/>
      <c r="I5" s="65"/>
    </row>
    <row r="6" spans="1:11" s="46" customFormat="1" ht="15.75" x14ac:dyDescent="0.25">
      <c r="A6" s="121">
        <f>'E&amp;G'!A6</f>
        <v>0</v>
      </c>
      <c r="B6" s="55"/>
      <c r="C6" s="56"/>
      <c r="D6" s="56"/>
      <c r="E6" s="56"/>
      <c r="F6" s="57"/>
      <c r="G6" s="51" t="s">
        <v>131</v>
      </c>
      <c r="H6" s="184">
        <f>'E&amp;G'!H6:I6</f>
        <v>0</v>
      </c>
      <c r="I6" s="186"/>
    </row>
    <row r="7" spans="1:11" s="46" customFormat="1" ht="6" customHeight="1" x14ac:dyDescent="0.25">
      <c r="A7" s="47"/>
      <c r="B7" s="48"/>
      <c r="C7" s="49"/>
      <c r="D7" s="49"/>
      <c r="E7" s="49"/>
      <c r="F7" s="50"/>
      <c r="G7" s="54"/>
      <c r="H7" s="65"/>
      <c r="I7" s="65"/>
    </row>
    <row r="8" spans="1:11" s="46" customFormat="1" ht="15.75" x14ac:dyDescent="0.25">
      <c r="A8" s="47"/>
      <c r="B8" s="55"/>
      <c r="C8" s="56" t="s">
        <v>133</v>
      </c>
      <c r="D8" s="56"/>
      <c r="E8" s="56"/>
      <c r="F8" s="57"/>
      <c r="G8" s="187" t="s">
        <v>132</v>
      </c>
      <c r="H8" s="188" t="str">
        <f>Instructions!D26&amp;" " &amp; Instructions!E26</f>
        <v>FY18 Budget - June 20, 2017</v>
      </c>
      <c r="I8" s="189"/>
    </row>
    <row r="9" spans="1:11" s="46" customFormat="1" ht="15.75" x14ac:dyDescent="0.25">
      <c r="A9" s="47"/>
      <c r="B9" s="55"/>
      <c r="C9" s="18"/>
      <c r="D9" s="56"/>
      <c r="E9" s="56"/>
      <c r="F9" s="57"/>
      <c r="G9" s="187"/>
      <c r="H9" s="188" t="str">
        <f>Instructions!D27&amp;" " &amp; Instructions!E27</f>
        <v>FY17 Actual - October 17, 2017</v>
      </c>
      <c r="I9" s="189"/>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114"/>
      <c r="F15" s="115"/>
      <c r="G15" s="114"/>
      <c r="H15" s="116"/>
      <c r="I15" s="72">
        <f>SUM(E15:H15)</f>
        <v>0</v>
      </c>
    </row>
    <row r="16" spans="1:11" s="46" customFormat="1" x14ac:dyDescent="0.2">
      <c r="B16" s="46" t="s">
        <v>3</v>
      </c>
      <c r="C16" s="73" t="s">
        <v>4</v>
      </c>
      <c r="E16" s="123"/>
      <c r="F16" s="124"/>
      <c r="G16" s="123"/>
      <c r="H16" s="125"/>
      <c r="I16" s="74">
        <f>SUM(E16:H16)</f>
        <v>0</v>
      </c>
    </row>
    <row r="17" spans="1:13" x14ac:dyDescent="0.2">
      <c r="B17" s="46" t="s">
        <v>5</v>
      </c>
      <c r="C17" s="63" t="s">
        <v>6</v>
      </c>
      <c r="E17" s="123"/>
      <c r="F17" s="124"/>
      <c r="G17" s="123"/>
      <c r="H17" s="125"/>
      <c r="I17" s="74">
        <f>SUM(E17:H17)</f>
        <v>0</v>
      </c>
    </row>
    <row r="18" spans="1:13" ht="13.5" thickBot="1" x14ac:dyDescent="0.25">
      <c r="B18" s="46" t="s">
        <v>7</v>
      </c>
      <c r="C18" s="63" t="s">
        <v>8</v>
      </c>
      <c r="E18" s="128"/>
      <c r="F18" s="129"/>
      <c r="G18" s="128"/>
      <c r="H18" s="129"/>
      <c r="I18" s="75">
        <f>SUM(E18:H18)</f>
        <v>0</v>
      </c>
    </row>
    <row r="19" spans="1:13" ht="13.5" thickBot="1" x14ac:dyDescent="0.25">
      <c r="B19" s="46" t="s">
        <v>9</v>
      </c>
      <c r="C19" s="63" t="s">
        <v>126</v>
      </c>
      <c r="E19" s="138">
        <f>E16-E17-E18</f>
        <v>0</v>
      </c>
      <c r="F19" s="139">
        <f>F16-F17-F18</f>
        <v>0</v>
      </c>
      <c r="G19" s="138">
        <f>G16-G17-G18</f>
        <v>0</v>
      </c>
      <c r="H19" s="140">
        <f>H16-H17-H18</f>
        <v>0</v>
      </c>
      <c r="I19" s="141">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3">
        <f>J22-I23</f>
        <v>0</v>
      </c>
      <c r="D22" s="83" t="s">
        <v>39</v>
      </c>
      <c r="E22" s="126"/>
      <c r="F22" s="127"/>
      <c r="G22" s="84"/>
      <c r="H22" s="85"/>
      <c r="I22" s="86">
        <f>SUM(E22:H22)</f>
        <v>0</v>
      </c>
      <c r="J22" s="158">
        <f>(E16+F16)*0.1</f>
        <v>0</v>
      </c>
    </row>
    <row r="23" spans="1:13" ht="13.5" customHeight="1" thickBot="1" x14ac:dyDescent="0.25">
      <c r="B23" s="82">
        <v>2</v>
      </c>
      <c r="C23" s="159">
        <f>ROUNDDOWN(SUM(I22*0.025),0)</f>
        <v>0</v>
      </c>
      <c r="D23" s="87" t="s">
        <v>40</v>
      </c>
      <c r="E23" s="123"/>
      <c r="F23" s="124"/>
      <c r="G23" s="88"/>
      <c r="H23" s="89"/>
      <c r="I23" s="74">
        <f>SUM(E23:H23)</f>
        <v>0</v>
      </c>
      <c r="J23" s="152">
        <f>SUM(I22:I23)</f>
        <v>0</v>
      </c>
    </row>
    <row r="24" spans="1:13" ht="13.5" customHeight="1" x14ac:dyDescent="0.2">
      <c r="B24" s="82">
        <v>3</v>
      </c>
      <c r="C24" s="90" t="s">
        <v>19</v>
      </c>
      <c r="D24" s="87" t="s">
        <v>41</v>
      </c>
      <c r="E24" s="123"/>
      <c r="F24" s="124"/>
      <c r="G24" s="88"/>
      <c r="H24" s="89"/>
      <c r="I24" s="74">
        <f t="shared" ref="I24:I41" si="0">SUM(E24:H24)</f>
        <v>0</v>
      </c>
      <c r="M24" s="91"/>
    </row>
    <row r="25" spans="1:13" ht="13.5" customHeight="1" x14ac:dyDescent="0.2">
      <c r="B25" s="82">
        <v>4</v>
      </c>
      <c r="C25" s="90" t="s">
        <v>22</v>
      </c>
      <c r="D25" s="87" t="s">
        <v>55</v>
      </c>
      <c r="E25" s="123"/>
      <c r="F25" s="124"/>
      <c r="G25" s="88"/>
      <c r="H25" s="89"/>
      <c r="I25" s="74">
        <f t="shared" si="0"/>
        <v>0</v>
      </c>
    </row>
    <row r="26" spans="1:13" ht="13.5" customHeight="1" x14ac:dyDescent="0.2">
      <c r="B26" s="82">
        <v>5</v>
      </c>
      <c r="C26" s="90" t="s">
        <v>23</v>
      </c>
      <c r="D26" s="87" t="s">
        <v>56</v>
      </c>
      <c r="E26" s="123"/>
      <c r="F26" s="124"/>
      <c r="G26" s="88"/>
      <c r="H26" s="89"/>
      <c r="I26" s="74">
        <f t="shared" si="0"/>
        <v>0</v>
      </c>
    </row>
    <row r="27" spans="1:13" ht="13.5" customHeight="1" x14ac:dyDescent="0.2">
      <c r="B27" s="82">
        <v>6</v>
      </c>
      <c r="C27" s="90" t="s">
        <v>58</v>
      </c>
      <c r="D27" s="87" t="s">
        <v>57</v>
      </c>
      <c r="E27" s="123"/>
      <c r="F27" s="117"/>
      <c r="G27" s="88"/>
      <c r="H27" s="89"/>
      <c r="I27" s="74">
        <f t="shared" si="0"/>
        <v>0</v>
      </c>
    </row>
    <row r="28" spans="1:13" ht="13.5" customHeight="1" x14ac:dyDescent="0.2">
      <c r="B28" s="82">
        <v>7</v>
      </c>
      <c r="C28" s="90" t="s">
        <v>20</v>
      </c>
      <c r="D28" s="87" t="s">
        <v>51</v>
      </c>
      <c r="E28" s="123"/>
      <c r="F28" s="117"/>
      <c r="G28" s="88"/>
      <c r="H28" s="89"/>
      <c r="I28" s="74">
        <f t="shared" si="0"/>
        <v>0</v>
      </c>
    </row>
    <row r="29" spans="1:13" ht="13.5" customHeight="1" x14ac:dyDescent="0.2">
      <c r="B29" s="82">
        <v>8</v>
      </c>
      <c r="C29" s="90" t="s">
        <v>21</v>
      </c>
      <c r="D29" s="87" t="s">
        <v>53</v>
      </c>
      <c r="E29" s="123"/>
      <c r="F29" s="117"/>
      <c r="G29" s="88"/>
      <c r="H29" s="89"/>
      <c r="I29" s="74">
        <f t="shared" si="0"/>
        <v>0</v>
      </c>
    </row>
    <row r="30" spans="1:13" ht="13.5" customHeight="1" x14ac:dyDescent="0.2">
      <c r="B30" s="82">
        <v>9</v>
      </c>
      <c r="C30" s="90" t="s">
        <v>25</v>
      </c>
      <c r="D30" s="87" t="s">
        <v>54</v>
      </c>
      <c r="E30" s="123"/>
      <c r="F30" s="124"/>
      <c r="G30" s="88"/>
      <c r="H30" s="89"/>
      <c r="I30" s="74">
        <f t="shared" si="0"/>
        <v>0</v>
      </c>
    </row>
    <row r="31" spans="1:13" ht="13.5" customHeight="1" x14ac:dyDescent="0.2">
      <c r="B31" s="82">
        <v>10</v>
      </c>
      <c r="C31" s="90" t="s">
        <v>127</v>
      </c>
      <c r="D31" s="87" t="s">
        <v>44</v>
      </c>
      <c r="E31" s="165"/>
      <c r="F31" s="166"/>
      <c r="G31" s="123"/>
      <c r="H31" s="124"/>
      <c r="I31" s="74">
        <f t="shared" si="0"/>
        <v>0</v>
      </c>
    </row>
    <row r="32" spans="1:13" ht="13.5" customHeight="1" x14ac:dyDescent="0.2">
      <c r="B32" s="82">
        <v>11</v>
      </c>
      <c r="C32" s="90" t="s">
        <v>34</v>
      </c>
      <c r="D32" s="87" t="s">
        <v>42</v>
      </c>
      <c r="E32" s="93"/>
      <c r="F32" s="94"/>
      <c r="G32" s="123"/>
      <c r="H32" s="118"/>
      <c r="I32" s="74">
        <f t="shared" si="0"/>
        <v>0</v>
      </c>
      <c r="L32" s="46"/>
      <c r="M32" s="46"/>
    </row>
    <row r="33" spans="2:13" ht="13.5" customHeight="1" x14ac:dyDescent="0.2">
      <c r="B33" s="82">
        <v>12</v>
      </c>
      <c r="C33" s="90" t="s">
        <v>27</v>
      </c>
      <c r="D33" s="87" t="s">
        <v>43</v>
      </c>
      <c r="E33" s="88"/>
      <c r="F33" s="89"/>
      <c r="G33" s="119"/>
      <c r="H33" s="124"/>
      <c r="I33" s="74">
        <f t="shared" si="0"/>
        <v>0</v>
      </c>
      <c r="L33" s="46"/>
      <c r="M33" s="46"/>
    </row>
    <row r="34" spans="2:13" ht="13.5" customHeight="1" x14ac:dyDescent="0.2">
      <c r="B34" s="82">
        <v>13</v>
      </c>
      <c r="C34" s="90" t="s">
        <v>128</v>
      </c>
      <c r="D34" s="87" t="s">
        <v>46</v>
      </c>
      <c r="E34" s="88"/>
      <c r="F34" s="89"/>
      <c r="G34" s="123"/>
      <c r="H34" s="117"/>
      <c r="I34" s="74">
        <f t="shared" si="0"/>
        <v>0</v>
      </c>
      <c r="L34" s="46"/>
      <c r="M34" s="46"/>
    </row>
    <row r="35" spans="2:13" ht="13.5" customHeight="1" x14ac:dyDescent="0.2">
      <c r="B35" s="82">
        <v>14</v>
      </c>
      <c r="C35" s="90" t="s">
        <v>129</v>
      </c>
      <c r="D35" s="87" t="s">
        <v>50</v>
      </c>
      <c r="E35" s="88"/>
      <c r="F35" s="89"/>
      <c r="G35" s="123"/>
      <c r="H35" s="117"/>
      <c r="I35" s="74">
        <f t="shared" si="0"/>
        <v>0</v>
      </c>
      <c r="L35" s="46"/>
      <c r="M35" s="46"/>
    </row>
    <row r="36" spans="2:13" ht="13.5" customHeight="1" x14ac:dyDescent="0.2">
      <c r="B36" s="82">
        <v>15</v>
      </c>
      <c r="C36" s="90" t="s">
        <v>33</v>
      </c>
      <c r="D36" s="87" t="s">
        <v>59</v>
      </c>
      <c r="E36" s="88"/>
      <c r="F36" s="89"/>
      <c r="G36" s="123"/>
      <c r="H36" s="117"/>
      <c r="I36" s="74">
        <f>SUM(E36:H36)</f>
        <v>0</v>
      </c>
      <c r="L36" s="46"/>
      <c r="M36" s="46"/>
    </row>
    <row r="37" spans="2:13" ht="13.5" customHeight="1" x14ac:dyDescent="0.2">
      <c r="B37" s="82">
        <v>16</v>
      </c>
      <c r="C37" s="90" t="s">
        <v>24</v>
      </c>
      <c r="D37" s="95" t="s">
        <v>59</v>
      </c>
      <c r="E37" s="93"/>
      <c r="F37" s="94"/>
      <c r="G37" s="123"/>
      <c r="H37" s="124"/>
      <c r="I37" s="74">
        <f>SUM(E37:H37)</f>
        <v>0</v>
      </c>
      <c r="L37" s="46"/>
      <c r="M37" s="46"/>
    </row>
    <row r="38" spans="2:13" ht="13.5" customHeight="1" x14ac:dyDescent="0.2">
      <c r="B38" s="82">
        <v>17</v>
      </c>
      <c r="C38" s="90" t="s">
        <v>62</v>
      </c>
      <c r="D38" s="87" t="s">
        <v>49</v>
      </c>
      <c r="E38" s="88"/>
      <c r="F38" s="89"/>
      <c r="G38" s="123"/>
      <c r="H38" s="124"/>
      <c r="I38" s="74">
        <f t="shared" si="0"/>
        <v>0</v>
      </c>
      <c r="L38" s="46"/>
      <c r="M38" s="46"/>
    </row>
    <row r="39" spans="2:13" ht="13.5" customHeight="1" x14ac:dyDescent="0.2">
      <c r="B39" s="82">
        <v>18</v>
      </c>
      <c r="C39" s="90" t="s">
        <v>61</v>
      </c>
      <c r="D39" s="87" t="s">
        <v>45</v>
      </c>
      <c r="E39" s="88"/>
      <c r="F39" s="89"/>
      <c r="G39" s="123"/>
      <c r="H39" s="124"/>
      <c r="I39" s="74">
        <f t="shared" si="0"/>
        <v>0</v>
      </c>
      <c r="L39" s="46"/>
      <c r="M39" s="46"/>
    </row>
    <row r="40" spans="2:13" ht="13.5" customHeight="1" x14ac:dyDescent="0.2">
      <c r="B40" s="82">
        <v>19</v>
      </c>
      <c r="C40" s="90" t="s">
        <v>130</v>
      </c>
      <c r="D40" s="87" t="s">
        <v>48</v>
      </c>
      <c r="E40" s="88"/>
      <c r="F40" s="89"/>
      <c r="G40" s="123"/>
      <c r="H40" s="124"/>
      <c r="I40" s="74">
        <f t="shared" si="0"/>
        <v>0</v>
      </c>
      <c r="L40" s="46"/>
      <c r="M40" s="46"/>
    </row>
    <row r="41" spans="2:13" ht="13.5" customHeight="1" thickBot="1" x14ac:dyDescent="0.25">
      <c r="B41" s="82">
        <v>20</v>
      </c>
      <c r="C41" s="96" t="s">
        <v>31</v>
      </c>
      <c r="D41" s="97" t="s">
        <v>47</v>
      </c>
      <c r="E41" s="98"/>
      <c r="F41" s="99"/>
      <c r="G41" s="128"/>
      <c r="H41" s="129"/>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ht="7.7" customHeight="1" x14ac:dyDescent="0.2">
      <c r="E47" s="110"/>
      <c r="F47" s="110"/>
      <c r="G47" s="110"/>
      <c r="H47" s="110"/>
      <c r="I47" s="111"/>
      <c r="L47" s="46"/>
      <c r="M47" s="46"/>
    </row>
    <row r="48" spans="2:13" x14ac:dyDescent="0.2">
      <c r="B48" s="46" t="s">
        <v>15</v>
      </c>
      <c r="C48" s="120" t="s">
        <v>60</v>
      </c>
      <c r="E48" s="78"/>
      <c r="F48" s="78"/>
      <c r="G48" s="78"/>
      <c r="H48" s="78"/>
      <c r="I48" s="130">
        <v>0</v>
      </c>
      <c r="L48" s="46"/>
      <c r="M48" s="46"/>
    </row>
    <row r="49" spans="1:13" x14ac:dyDescent="0.2">
      <c r="E49" s="78"/>
      <c r="F49" s="78"/>
      <c r="G49" s="78"/>
      <c r="H49" s="78"/>
      <c r="I49" s="74"/>
      <c r="L49" s="46"/>
      <c r="M49" s="46"/>
    </row>
    <row r="50" spans="1:13" ht="13.5" thickBot="1" x14ac:dyDescent="0.25">
      <c r="B50" s="46" t="s">
        <v>16</v>
      </c>
      <c r="C50" s="46" t="s">
        <v>118</v>
      </c>
      <c r="E50" s="78"/>
      <c r="F50" s="78"/>
      <c r="G50" s="78"/>
      <c r="H50" s="78"/>
      <c r="I50" s="113">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4:C41" location="'Statutory Waivers'!A1" display="Senior Citizen"/>
    <hyperlink ref="C16" location="Instructions!A1" display="Calculated Gross Tuition"/>
    <hyperlink ref="C48" location="Instructions!A1" display="Miscellaneous Fees (see Policy R521)"/>
    <hyperlink ref="C23" location="'Statutory Waivers'!B2" display="National Guard"/>
    <hyperlink ref="C22" location="'Statutory Waivers'!A1" display="10% Resident Waiver"/>
  </hyperlinks>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4428A95E-6E9A-4096-8E4D-51B0D27EDD48}">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FD2EED4D-13D9-4330-BB82-42EAE2731113}">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1B498B0F-FCC4-4A41-A092-647E1BCFAD7C}">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E28" sqref="E28"/>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82">
        <f>'E&amp;G'!H2:I2</f>
        <v>0</v>
      </c>
      <c r="I2" s="183"/>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92"/>
      <c r="I4" s="193"/>
    </row>
    <row r="5" spans="1:11" s="46" customFormat="1" ht="6" customHeight="1" x14ac:dyDescent="0.25">
      <c r="A5" s="47"/>
      <c r="B5" s="48"/>
      <c r="C5" s="49"/>
      <c r="D5" s="49"/>
      <c r="E5" s="49"/>
      <c r="F5" s="50"/>
      <c r="G5" s="54"/>
      <c r="H5" s="65"/>
      <c r="I5" s="65"/>
    </row>
    <row r="6" spans="1:11" s="46" customFormat="1" ht="15.75" x14ac:dyDescent="0.25">
      <c r="A6" s="121">
        <f>'E&amp;G'!A6</f>
        <v>0</v>
      </c>
      <c r="B6" s="55"/>
      <c r="C6" s="56"/>
      <c r="D6" s="56"/>
      <c r="E6" s="56"/>
      <c r="F6" s="57"/>
      <c r="G6" s="51" t="s">
        <v>131</v>
      </c>
      <c r="H6" s="184">
        <f>'E&amp;G'!H6:I6</f>
        <v>0</v>
      </c>
      <c r="I6" s="186"/>
    </row>
    <row r="7" spans="1:11" s="46" customFormat="1" ht="6" customHeight="1" x14ac:dyDescent="0.25">
      <c r="A7" s="47"/>
      <c r="B7" s="48"/>
      <c r="C7" s="49"/>
      <c r="D7" s="49"/>
      <c r="E7" s="49"/>
      <c r="F7" s="50"/>
      <c r="G7" s="54"/>
      <c r="H7" s="65"/>
      <c r="I7" s="65"/>
    </row>
    <row r="8" spans="1:11" s="46" customFormat="1" ht="15.75" x14ac:dyDescent="0.25">
      <c r="A8" s="47"/>
      <c r="B8" s="55"/>
      <c r="C8" s="56" t="s">
        <v>133</v>
      </c>
      <c r="D8" s="56"/>
      <c r="E8" s="56"/>
      <c r="F8" s="57"/>
      <c r="G8" s="187" t="s">
        <v>132</v>
      </c>
      <c r="H8" s="188" t="str">
        <f>Instructions!D26&amp;" " &amp; Instructions!E26</f>
        <v>FY18 Budget - June 20, 2017</v>
      </c>
      <c r="I8" s="189"/>
    </row>
    <row r="9" spans="1:11" s="46" customFormat="1" ht="15.75" x14ac:dyDescent="0.25">
      <c r="A9" s="47"/>
      <c r="B9" s="55"/>
      <c r="C9" s="18"/>
      <c r="D9" s="56"/>
      <c r="E9" s="56"/>
      <c r="F9" s="57"/>
      <c r="G9" s="187"/>
      <c r="H9" s="188" t="str">
        <f>Instructions!D27&amp;" " &amp; Instructions!E27</f>
        <v>FY17 Actual - October 17, 2017</v>
      </c>
      <c r="I9" s="189"/>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114"/>
      <c r="F15" s="115"/>
      <c r="G15" s="114"/>
      <c r="H15" s="116"/>
      <c r="I15" s="72">
        <f>SUM(E15:H15)</f>
        <v>0</v>
      </c>
    </row>
    <row r="16" spans="1:11" s="46" customFormat="1" x14ac:dyDescent="0.2">
      <c r="B16" s="46" t="s">
        <v>3</v>
      </c>
      <c r="C16" s="73" t="s">
        <v>4</v>
      </c>
      <c r="E16" s="123"/>
      <c r="F16" s="124"/>
      <c r="G16" s="123"/>
      <c r="H16" s="125"/>
      <c r="I16" s="74">
        <f>SUM(E16:H16)</f>
        <v>0</v>
      </c>
    </row>
    <row r="17" spans="1:13" x14ac:dyDescent="0.2">
      <c r="B17" s="46" t="s">
        <v>5</v>
      </c>
      <c r="C17" s="63" t="s">
        <v>6</v>
      </c>
      <c r="E17" s="123"/>
      <c r="F17" s="124"/>
      <c r="G17" s="123"/>
      <c r="H17" s="125"/>
      <c r="I17" s="74">
        <f>SUM(E17:H17)</f>
        <v>0</v>
      </c>
    </row>
    <row r="18" spans="1:13" ht="13.5" thickBot="1" x14ac:dyDescent="0.25">
      <c r="B18" s="46" t="s">
        <v>7</v>
      </c>
      <c r="C18" s="63" t="s">
        <v>8</v>
      </c>
      <c r="E18" s="128"/>
      <c r="F18" s="129"/>
      <c r="G18" s="128"/>
      <c r="H18" s="129"/>
      <c r="I18" s="75">
        <f>SUM(E18:H18)</f>
        <v>0</v>
      </c>
    </row>
    <row r="19" spans="1:13" ht="13.5" thickBot="1" x14ac:dyDescent="0.25">
      <c r="B19" s="46" t="s">
        <v>9</v>
      </c>
      <c r="C19" s="63" t="s">
        <v>126</v>
      </c>
      <c r="E19" s="138">
        <f>E16-E17-E18</f>
        <v>0</v>
      </c>
      <c r="F19" s="139">
        <f>F16-F17-F18</f>
        <v>0</v>
      </c>
      <c r="G19" s="138">
        <f>G16-G17-G18</f>
        <v>0</v>
      </c>
      <c r="H19" s="140">
        <f>H16-H17-H18</f>
        <v>0</v>
      </c>
      <c r="I19" s="141">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3">
        <f>J22-I23</f>
        <v>0</v>
      </c>
      <c r="D22" s="83" t="s">
        <v>39</v>
      </c>
      <c r="E22" s="126"/>
      <c r="F22" s="127"/>
      <c r="G22" s="84"/>
      <c r="H22" s="85"/>
      <c r="I22" s="86">
        <f>SUM(E22:H22)</f>
        <v>0</v>
      </c>
      <c r="J22" s="158">
        <f>(E16+F16)*0.1</f>
        <v>0</v>
      </c>
    </row>
    <row r="23" spans="1:13" ht="13.5" customHeight="1" thickBot="1" x14ac:dyDescent="0.25">
      <c r="B23" s="82">
        <v>2</v>
      </c>
      <c r="C23" s="159">
        <f>ROUNDDOWN(SUM(I22*0.025),0)</f>
        <v>0</v>
      </c>
      <c r="D23" s="87" t="s">
        <v>40</v>
      </c>
      <c r="E23" s="123"/>
      <c r="F23" s="124"/>
      <c r="G23" s="88"/>
      <c r="H23" s="89"/>
      <c r="I23" s="74">
        <f>SUM(E23:H23)</f>
        <v>0</v>
      </c>
      <c r="J23" s="154">
        <f>SUM(I22:I23)</f>
        <v>0</v>
      </c>
    </row>
    <row r="24" spans="1:13" ht="13.5" customHeight="1" x14ac:dyDescent="0.2">
      <c r="B24" s="82">
        <v>3</v>
      </c>
      <c r="C24" s="90" t="s">
        <v>19</v>
      </c>
      <c r="D24" s="87" t="s">
        <v>41</v>
      </c>
      <c r="E24" s="123"/>
      <c r="F24" s="124"/>
      <c r="G24" s="88"/>
      <c r="H24" s="89"/>
      <c r="I24" s="74">
        <f t="shared" ref="I24:I41" si="0">SUM(E24:H24)</f>
        <v>0</v>
      </c>
      <c r="M24" s="91"/>
    </row>
    <row r="25" spans="1:13" ht="13.5" customHeight="1" x14ac:dyDescent="0.2">
      <c r="B25" s="82">
        <v>4</v>
      </c>
      <c r="C25" s="90" t="s">
        <v>22</v>
      </c>
      <c r="D25" s="87" t="s">
        <v>55</v>
      </c>
      <c r="E25" s="123"/>
      <c r="F25" s="124"/>
      <c r="G25" s="88"/>
      <c r="H25" s="89"/>
      <c r="I25" s="74">
        <f t="shared" si="0"/>
        <v>0</v>
      </c>
    </row>
    <row r="26" spans="1:13" ht="13.5" customHeight="1" x14ac:dyDescent="0.2">
      <c r="B26" s="82">
        <v>5</v>
      </c>
      <c r="C26" s="90" t="s">
        <v>23</v>
      </c>
      <c r="D26" s="87" t="s">
        <v>56</v>
      </c>
      <c r="E26" s="123"/>
      <c r="F26" s="124"/>
      <c r="G26" s="88"/>
      <c r="H26" s="89"/>
      <c r="I26" s="74">
        <f t="shared" si="0"/>
        <v>0</v>
      </c>
    </row>
    <row r="27" spans="1:13" ht="13.5" customHeight="1" x14ac:dyDescent="0.2">
      <c r="B27" s="82">
        <v>6</v>
      </c>
      <c r="C27" s="90" t="s">
        <v>58</v>
      </c>
      <c r="D27" s="87" t="s">
        <v>57</v>
      </c>
      <c r="E27" s="123"/>
      <c r="F27" s="117"/>
      <c r="G27" s="88"/>
      <c r="H27" s="89"/>
      <c r="I27" s="74">
        <f t="shared" si="0"/>
        <v>0</v>
      </c>
    </row>
    <row r="28" spans="1:13" ht="13.5" customHeight="1" x14ac:dyDescent="0.2">
      <c r="B28" s="82">
        <v>7</v>
      </c>
      <c r="C28" s="90" t="s">
        <v>20</v>
      </c>
      <c r="D28" s="87" t="s">
        <v>51</v>
      </c>
      <c r="E28" s="123"/>
      <c r="F28" s="117"/>
      <c r="G28" s="88"/>
      <c r="H28" s="89"/>
      <c r="I28" s="74">
        <f t="shared" si="0"/>
        <v>0</v>
      </c>
    </row>
    <row r="29" spans="1:13" ht="13.5" customHeight="1" x14ac:dyDescent="0.2">
      <c r="B29" s="82">
        <v>8</v>
      </c>
      <c r="C29" s="90" t="s">
        <v>21</v>
      </c>
      <c r="D29" s="87" t="s">
        <v>53</v>
      </c>
      <c r="E29" s="123"/>
      <c r="F29" s="117"/>
      <c r="G29" s="88"/>
      <c r="H29" s="89"/>
      <c r="I29" s="74">
        <f t="shared" si="0"/>
        <v>0</v>
      </c>
    </row>
    <row r="30" spans="1:13" ht="13.5" customHeight="1" x14ac:dyDescent="0.2">
      <c r="B30" s="82">
        <v>9</v>
      </c>
      <c r="C30" s="90" t="s">
        <v>25</v>
      </c>
      <c r="D30" s="87" t="s">
        <v>54</v>
      </c>
      <c r="E30" s="123"/>
      <c r="F30" s="124"/>
      <c r="G30" s="88"/>
      <c r="H30" s="89"/>
      <c r="I30" s="74">
        <f t="shared" si="0"/>
        <v>0</v>
      </c>
    </row>
    <row r="31" spans="1:13" ht="13.5" customHeight="1" x14ac:dyDescent="0.2">
      <c r="B31" s="82">
        <v>10</v>
      </c>
      <c r="C31" s="90" t="s">
        <v>127</v>
      </c>
      <c r="D31" s="87" t="s">
        <v>44</v>
      </c>
      <c r="E31" s="165"/>
      <c r="F31" s="166"/>
      <c r="G31" s="123"/>
      <c r="H31" s="124"/>
      <c r="I31" s="74">
        <f t="shared" si="0"/>
        <v>0</v>
      </c>
    </row>
    <row r="32" spans="1:13" ht="13.5" customHeight="1" x14ac:dyDescent="0.2">
      <c r="B32" s="82">
        <v>11</v>
      </c>
      <c r="C32" s="90" t="s">
        <v>34</v>
      </c>
      <c r="D32" s="87" t="s">
        <v>42</v>
      </c>
      <c r="E32" s="93"/>
      <c r="F32" s="94"/>
      <c r="G32" s="123"/>
      <c r="H32" s="118"/>
      <c r="I32" s="74">
        <f t="shared" si="0"/>
        <v>0</v>
      </c>
      <c r="L32" s="46"/>
      <c r="M32" s="46"/>
    </row>
    <row r="33" spans="2:13" ht="13.5" customHeight="1" x14ac:dyDescent="0.2">
      <c r="B33" s="82">
        <v>12</v>
      </c>
      <c r="C33" s="90" t="s">
        <v>27</v>
      </c>
      <c r="D33" s="87" t="s">
        <v>43</v>
      </c>
      <c r="E33" s="88"/>
      <c r="F33" s="89"/>
      <c r="G33" s="119"/>
      <c r="H33" s="124"/>
      <c r="I33" s="74">
        <f t="shared" si="0"/>
        <v>0</v>
      </c>
      <c r="L33" s="46"/>
      <c r="M33" s="46"/>
    </row>
    <row r="34" spans="2:13" ht="13.5" customHeight="1" x14ac:dyDescent="0.2">
      <c r="B34" s="82">
        <v>13</v>
      </c>
      <c r="C34" s="90" t="s">
        <v>128</v>
      </c>
      <c r="D34" s="87" t="s">
        <v>46</v>
      </c>
      <c r="E34" s="88"/>
      <c r="F34" s="89"/>
      <c r="G34" s="123"/>
      <c r="H34" s="117"/>
      <c r="I34" s="74">
        <f t="shared" si="0"/>
        <v>0</v>
      </c>
      <c r="L34" s="46"/>
      <c r="M34" s="46"/>
    </row>
    <row r="35" spans="2:13" ht="13.5" customHeight="1" x14ac:dyDescent="0.2">
      <c r="B35" s="82">
        <v>14</v>
      </c>
      <c r="C35" s="90" t="s">
        <v>129</v>
      </c>
      <c r="D35" s="87" t="s">
        <v>50</v>
      </c>
      <c r="E35" s="88"/>
      <c r="F35" s="89"/>
      <c r="G35" s="123"/>
      <c r="H35" s="117"/>
      <c r="I35" s="74">
        <f t="shared" si="0"/>
        <v>0</v>
      </c>
      <c r="L35" s="46"/>
      <c r="M35" s="46"/>
    </row>
    <row r="36" spans="2:13" ht="13.5" customHeight="1" x14ac:dyDescent="0.2">
      <c r="B36" s="82">
        <v>15</v>
      </c>
      <c r="C36" s="90" t="s">
        <v>33</v>
      </c>
      <c r="D36" s="87" t="s">
        <v>59</v>
      </c>
      <c r="E36" s="88"/>
      <c r="F36" s="89"/>
      <c r="G36" s="123"/>
      <c r="H36" s="117"/>
      <c r="I36" s="74">
        <f>SUM(E36:H36)</f>
        <v>0</v>
      </c>
      <c r="L36" s="46"/>
      <c r="M36" s="46"/>
    </row>
    <row r="37" spans="2:13" ht="13.5" customHeight="1" x14ac:dyDescent="0.2">
      <c r="B37" s="82">
        <v>16</v>
      </c>
      <c r="C37" s="90" t="s">
        <v>24</v>
      </c>
      <c r="D37" s="95" t="s">
        <v>59</v>
      </c>
      <c r="E37" s="93"/>
      <c r="F37" s="94"/>
      <c r="G37" s="123"/>
      <c r="H37" s="124"/>
      <c r="I37" s="74">
        <f>SUM(E37:H37)</f>
        <v>0</v>
      </c>
      <c r="L37" s="46"/>
      <c r="M37" s="46"/>
    </row>
    <row r="38" spans="2:13" ht="13.5" customHeight="1" x14ac:dyDescent="0.2">
      <c r="B38" s="82">
        <v>17</v>
      </c>
      <c r="C38" s="90" t="s">
        <v>62</v>
      </c>
      <c r="D38" s="87" t="s">
        <v>49</v>
      </c>
      <c r="E38" s="88"/>
      <c r="F38" s="89"/>
      <c r="G38" s="123"/>
      <c r="H38" s="124"/>
      <c r="I38" s="74">
        <f t="shared" si="0"/>
        <v>0</v>
      </c>
      <c r="L38" s="46"/>
      <c r="M38" s="46"/>
    </row>
    <row r="39" spans="2:13" ht="13.5" customHeight="1" x14ac:dyDescent="0.2">
      <c r="B39" s="82">
        <v>18</v>
      </c>
      <c r="C39" s="90" t="s">
        <v>61</v>
      </c>
      <c r="D39" s="87" t="s">
        <v>45</v>
      </c>
      <c r="E39" s="88"/>
      <c r="F39" s="89"/>
      <c r="G39" s="123"/>
      <c r="H39" s="124"/>
      <c r="I39" s="74">
        <f t="shared" si="0"/>
        <v>0</v>
      </c>
      <c r="L39" s="46"/>
      <c r="M39" s="46"/>
    </row>
    <row r="40" spans="2:13" ht="13.5" customHeight="1" x14ac:dyDescent="0.2">
      <c r="B40" s="82">
        <v>19</v>
      </c>
      <c r="C40" s="90" t="s">
        <v>130</v>
      </c>
      <c r="D40" s="87" t="s">
        <v>48</v>
      </c>
      <c r="E40" s="88"/>
      <c r="F40" s="89"/>
      <c r="G40" s="123"/>
      <c r="H40" s="124"/>
      <c r="I40" s="74">
        <f t="shared" si="0"/>
        <v>0</v>
      </c>
      <c r="L40" s="46"/>
      <c r="M40" s="46"/>
    </row>
    <row r="41" spans="2:13" ht="13.5" customHeight="1" thickBot="1" x14ac:dyDescent="0.25">
      <c r="B41" s="82">
        <v>20</v>
      </c>
      <c r="C41" s="96" t="s">
        <v>31</v>
      </c>
      <c r="D41" s="97" t="s">
        <v>47</v>
      </c>
      <c r="E41" s="98"/>
      <c r="F41" s="99"/>
      <c r="G41" s="128"/>
      <c r="H41" s="129"/>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ht="7.7" customHeight="1" x14ac:dyDescent="0.2">
      <c r="E47" s="110"/>
      <c r="F47" s="110"/>
      <c r="G47" s="110"/>
      <c r="H47" s="110"/>
      <c r="I47" s="111"/>
      <c r="L47" s="46"/>
      <c r="M47" s="46"/>
    </row>
    <row r="48" spans="2:13" x14ac:dyDescent="0.2">
      <c r="B48" s="46" t="s">
        <v>15</v>
      </c>
      <c r="C48" s="120" t="s">
        <v>60</v>
      </c>
      <c r="E48" s="78"/>
      <c r="F48" s="78"/>
      <c r="G48" s="78"/>
      <c r="H48" s="78"/>
      <c r="I48" s="130">
        <v>0</v>
      </c>
      <c r="L48" s="46"/>
      <c r="M48" s="46"/>
    </row>
    <row r="49" spans="1:13" x14ac:dyDescent="0.2">
      <c r="E49" s="78"/>
      <c r="F49" s="78"/>
      <c r="G49" s="78"/>
      <c r="H49" s="78"/>
      <c r="I49" s="74"/>
      <c r="L49" s="46"/>
      <c r="M49" s="46"/>
    </row>
    <row r="50" spans="1:13" ht="13.5" thickBot="1" x14ac:dyDescent="0.25">
      <c r="B50" s="46" t="s">
        <v>16</v>
      </c>
      <c r="C50" s="46" t="s">
        <v>118</v>
      </c>
      <c r="E50" s="78"/>
      <c r="F50" s="78"/>
      <c r="G50" s="78"/>
      <c r="H50" s="78"/>
      <c r="I50" s="113">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4:C41" location="'Statutory Waivers'!A1" display="Senior Citizen"/>
    <hyperlink ref="C16" location="Instructions!A1" display="Calculated Gross Tuition"/>
    <hyperlink ref="C48" location="Instructions!A1" display="Miscellaneous Fees (see Policy R521)"/>
    <hyperlink ref="C23" location="'Statutory Waivers'!B2" display="National Guard"/>
    <hyperlink ref="C22" location="'Statutory Waivers'!A1" display="10% Resident Waiver"/>
  </hyperlinks>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5EEC21BB-3DB0-45FA-8C0B-A22A4E93B550}">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4DAE0A51-BCE5-4695-9D58-8C0F58C845E5}">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0A855FFA-8EF7-41FF-94CD-D242A05597E7}">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E28" sqref="E28"/>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82">
        <f>'E&amp;G'!H2:I2</f>
        <v>0</v>
      </c>
      <c r="I2" s="183"/>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92"/>
      <c r="I4" s="193"/>
    </row>
    <row r="5" spans="1:11" s="46" customFormat="1" ht="6" customHeight="1" x14ac:dyDescent="0.25">
      <c r="A5" s="47"/>
      <c r="B5" s="48"/>
      <c r="C5" s="49"/>
      <c r="D5" s="49"/>
      <c r="E5" s="49"/>
      <c r="F5" s="50"/>
      <c r="G5" s="54"/>
      <c r="H5" s="65"/>
      <c r="I5" s="65"/>
    </row>
    <row r="6" spans="1:11" s="46" customFormat="1" ht="15.75" x14ac:dyDescent="0.25">
      <c r="A6" s="121">
        <f>'E&amp;G'!A6</f>
        <v>0</v>
      </c>
      <c r="B6" s="55"/>
      <c r="C6" s="56"/>
      <c r="D6" s="56"/>
      <c r="E6" s="56"/>
      <c r="F6" s="57"/>
      <c r="G6" s="51" t="s">
        <v>131</v>
      </c>
      <c r="H6" s="184">
        <f>'E&amp;G'!H6:I6</f>
        <v>0</v>
      </c>
      <c r="I6" s="186"/>
    </row>
    <row r="7" spans="1:11" s="46" customFormat="1" ht="6" customHeight="1" x14ac:dyDescent="0.25">
      <c r="A7" s="47"/>
      <c r="B7" s="48"/>
      <c r="C7" s="49"/>
      <c r="D7" s="49"/>
      <c r="E7" s="49"/>
      <c r="F7" s="50"/>
      <c r="G7" s="54"/>
      <c r="H7" s="65"/>
      <c r="I7" s="65"/>
    </row>
    <row r="8" spans="1:11" s="46" customFormat="1" ht="15.75" x14ac:dyDescent="0.25">
      <c r="A8" s="47"/>
      <c r="B8" s="55"/>
      <c r="C8" s="56" t="s">
        <v>133</v>
      </c>
      <c r="D8" s="56"/>
      <c r="E8" s="56"/>
      <c r="F8" s="57"/>
      <c r="G8" s="187" t="s">
        <v>132</v>
      </c>
      <c r="H8" s="188" t="str">
        <f>Instructions!D26&amp;" " &amp; Instructions!E26</f>
        <v>FY18 Budget - June 20, 2017</v>
      </c>
      <c r="I8" s="189"/>
    </row>
    <row r="9" spans="1:11" s="46" customFormat="1" ht="15.75" x14ac:dyDescent="0.25">
      <c r="A9" s="47"/>
      <c r="B9" s="55"/>
      <c r="C9" s="18"/>
      <c r="D9" s="56"/>
      <c r="E9" s="56"/>
      <c r="F9" s="57"/>
      <c r="G9" s="187"/>
      <c r="H9" s="188" t="str">
        <f>Instructions!D27&amp;" " &amp; Instructions!E27</f>
        <v>FY17 Actual - October 17, 2017</v>
      </c>
      <c r="I9" s="189"/>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114"/>
      <c r="F15" s="115"/>
      <c r="G15" s="114"/>
      <c r="H15" s="116"/>
      <c r="I15" s="72">
        <f>SUM(E15:H15)</f>
        <v>0</v>
      </c>
    </row>
    <row r="16" spans="1:11" s="46" customFormat="1" x14ac:dyDescent="0.2">
      <c r="B16" s="46" t="s">
        <v>3</v>
      </c>
      <c r="C16" s="73" t="s">
        <v>4</v>
      </c>
      <c r="E16" s="123"/>
      <c r="F16" s="124"/>
      <c r="G16" s="123"/>
      <c r="H16" s="125"/>
      <c r="I16" s="74">
        <f>SUM(E16:H16)</f>
        <v>0</v>
      </c>
    </row>
    <row r="17" spans="1:13" x14ac:dyDescent="0.2">
      <c r="B17" s="46" t="s">
        <v>5</v>
      </c>
      <c r="C17" s="63" t="s">
        <v>6</v>
      </c>
      <c r="E17" s="123"/>
      <c r="F17" s="124"/>
      <c r="G17" s="123"/>
      <c r="H17" s="125"/>
      <c r="I17" s="74">
        <f>SUM(E17:H17)</f>
        <v>0</v>
      </c>
    </row>
    <row r="18" spans="1:13" ht="13.5" thickBot="1" x14ac:dyDescent="0.25">
      <c r="B18" s="46" t="s">
        <v>7</v>
      </c>
      <c r="C18" s="63" t="s">
        <v>8</v>
      </c>
      <c r="E18" s="128"/>
      <c r="F18" s="129"/>
      <c r="G18" s="128"/>
      <c r="H18" s="129"/>
      <c r="I18" s="75">
        <f>SUM(E18:H18)</f>
        <v>0</v>
      </c>
    </row>
    <row r="19" spans="1:13" ht="13.5" thickBot="1" x14ac:dyDescent="0.25">
      <c r="B19" s="46" t="s">
        <v>9</v>
      </c>
      <c r="C19" s="63" t="s">
        <v>126</v>
      </c>
      <c r="E19" s="138">
        <f>E16-E17-E18</f>
        <v>0</v>
      </c>
      <c r="F19" s="139">
        <f>F16-F17-F18</f>
        <v>0</v>
      </c>
      <c r="G19" s="138">
        <f>G16-G17-G18</f>
        <v>0</v>
      </c>
      <c r="H19" s="140">
        <f>H16-H17-H18</f>
        <v>0</v>
      </c>
      <c r="I19" s="141">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3">
        <f>J22-I23</f>
        <v>0</v>
      </c>
      <c r="D22" s="83" t="s">
        <v>39</v>
      </c>
      <c r="E22" s="126"/>
      <c r="F22" s="127"/>
      <c r="G22" s="84"/>
      <c r="H22" s="85"/>
      <c r="I22" s="86">
        <f>SUM(E22:H22)</f>
        <v>0</v>
      </c>
      <c r="J22" s="158">
        <f>(E16+F16)*0.1</f>
        <v>0</v>
      </c>
    </row>
    <row r="23" spans="1:13" ht="13.5" customHeight="1" thickBot="1" x14ac:dyDescent="0.25">
      <c r="B23" s="82">
        <v>2</v>
      </c>
      <c r="C23" s="159">
        <f>ROUNDDOWN(SUM(I22*0.025),0)</f>
        <v>0</v>
      </c>
      <c r="D23" s="87" t="s">
        <v>40</v>
      </c>
      <c r="E23" s="123"/>
      <c r="F23" s="124"/>
      <c r="G23" s="88"/>
      <c r="H23" s="89"/>
      <c r="I23" s="74">
        <f>SUM(E23:H23)</f>
        <v>0</v>
      </c>
      <c r="J23" s="154">
        <f>SUM(I22:I23)</f>
        <v>0</v>
      </c>
    </row>
    <row r="24" spans="1:13" ht="13.5" customHeight="1" x14ac:dyDescent="0.2">
      <c r="B24" s="82">
        <v>3</v>
      </c>
      <c r="C24" s="90" t="s">
        <v>19</v>
      </c>
      <c r="D24" s="87" t="s">
        <v>41</v>
      </c>
      <c r="E24" s="123"/>
      <c r="F24" s="124"/>
      <c r="G24" s="88"/>
      <c r="H24" s="89"/>
      <c r="I24" s="74">
        <f t="shared" ref="I24:I41" si="0">SUM(E24:H24)</f>
        <v>0</v>
      </c>
      <c r="M24" s="91"/>
    </row>
    <row r="25" spans="1:13" ht="13.5" customHeight="1" x14ac:dyDescent="0.2">
      <c r="B25" s="82">
        <v>4</v>
      </c>
      <c r="C25" s="90" t="s">
        <v>22</v>
      </c>
      <c r="D25" s="87" t="s">
        <v>55</v>
      </c>
      <c r="E25" s="123"/>
      <c r="F25" s="124"/>
      <c r="G25" s="88"/>
      <c r="H25" s="89"/>
      <c r="I25" s="74">
        <f t="shared" si="0"/>
        <v>0</v>
      </c>
    </row>
    <row r="26" spans="1:13" ht="13.5" customHeight="1" x14ac:dyDescent="0.2">
      <c r="B26" s="82">
        <v>5</v>
      </c>
      <c r="C26" s="90" t="s">
        <v>23</v>
      </c>
      <c r="D26" s="87" t="s">
        <v>56</v>
      </c>
      <c r="E26" s="123"/>
      <c r="F26" s="124"/>
      <c r="G26" s="88"/>
      <c r="H26" s="89"/>
      <c r="I26" s="74">
        <f t="shared" si="0"/>
        <v>0</v>
      </c>
    </row>
    <row r="27" spans="1:13" ht="13.5" customHeight="1" x14ac:dyDescent="0.2">
      <c r="B27" s="82">
        <v>6</v>
      </c>
      <c r="C27" s="90" t="s">
        <v>58</v>
      </c>
      <c r="D27" s="87" t="s">
        <v>57</v>
      </c>
      <c r="E27" s="123"/>
      <c r="F27" s="117"/>
      <c r="G27" s="88"/>
      <c r="H27" s="89"/>
      <c r="I27" s="74">
        <f t="shared" si="0"/>
        <v>0</v>
      </c>
    </row>
    <row r="28" spans="1:13" ht="13.5" customHeight="1" x14ac:dyDescent="0.2">
      <c r="B28" s="82">
        <v>7</v>
      </c>
      <c r="C28" s="90" t="s">
        <v>20</v>
      </c>
      <c r="D28" s="87" t="s">
        <v>51</v>
      </c>
      <c r="E28" s="123"/>
      <c r="F28" s="117"/>
      <c r="G28" s="88"/>
      <c r="H28" s="89"/>
      <c r="I28" s="74">
        <f t="shared" si="0"/>
        <v>0</v>
      </c>
    </row>
    <row r="29" spans="1:13" ht="13.5" customHeight="1" x14ac:dyDescent="0.2">
      <c r="B29" s="82">
        <v>8</v>
      </c>
      <c r="C29" s="90" t="s">
        <v>21</v>
      </c>
      <c r="D29" s="87" t="s">
        <v>53</v>
      </c>
      <c r="E29" s="123"/>
      <c r="F29" s="117"/>
      <c r="G29" s="88"/>
      <c r="H29" s="89"/>
      <c r="I29" s="74">
        <f t="shared" si="0"/>
        <v>0</v>
      </c>
    </row>
    <row r="30" spans="1:13" ht="13.5" customHeight="1" x14ac:dyDescent="0.2">
      <c r="B30" s="82">
        <v>9</v>
      </c>
      <c r="C30" s="90" t="s">
        <v>25</v>
      </c>
      <c r="D30" s="87" t="s">
        <v>54</v>
      </c>
      <c r="E30" s="123"/>
      <c r="F30" s="124"/>
      <c r="G30" s="88"/>
      <c r="H30" s="89"/>
      <c r="I30" s="74">
        <f t="shared" si="0"/>
        <v>0</v>
      </c>
    </row>
    <row r="31" spans="1:13" ht="13.5" customHeight="1" x14ac:dyDescent="0.2">
      <c r="B31" s="82">
        <v>10</v>
      </c>
      <c r="C31" s="90" t="s">
        <v>127</v>
      </c>
      <c r="D31" s="87" t="s">
        <v>44</v>
      </c>
      <c r="E31" s="165"/>
      <c r="F31" s="166"/>
      <c r="G31" s="123"/>
      <c r="H31" s="124"/>
      <c r="I31" s="74">
        <f t="shared" si="0"/>
        <v>0</v>
      </c>
    </row>
    <row r="32" spans="1:13" ht="13.5" customHeight="1" x14ac:dyDescent="0.2">
      <c r="B32" s="82">
        <v>11</v>
      </c>
      <c r="C32" s="90" t="s">
        <v>34</v>
      </c>
      <c r="D32" s="87" t="s">
        <v>42</v>
      </c>
      <c r="E32" s="93"/>
      <c r="F32" s="94"/>
      <c r="G32" s="123"/>
      <c r="H32" s="118"/>
      <c r="I32" s="74">
        <f t="shared" si="0"/>
        <v>0</v>
      </c>
      <c r="L32" s="46"/>
      <c r="M32" s="46"/>
    </row>
    <row r="33" spans="2:13" ht="13.5" customHeight="1" x14ac:dyDescent="0.2">
      <c r="B33" s="82">
        <v>12</v>
      </c>
      <c r="C33" s="90" t="s">
        <v>27</v>
      </c>
      <c r="D33" s="87" t="s">
        <v>43</v>
      </c>
      <c r="E33" s="88"/>
      <c r="F33" s="89"/>
      <c r="G33" s="119"/>
      <c r="H33" s="124"/>
      <c r="I33" s="74">
        <f t="shared" si="0"/>
        <v>0</v>
      </c>
      <c r="L33" s="46"/>
      <c r="M33" s="46"/>
    </row>
    <row r="34" spans="2:13" ht="13.5" customHeight="1" x14ac:dyDescent="0.2">
      <c r="B34" s="82">
        <v>13</v>
      </c>
      <c r="C34" s="90" t="s">
        <v>128</v>
      </c>
      <c r="D34" s="87" t="s">
        <v>46</v>
      </c>
      <c r="E34" s="88"/>
      <c r="F34" s="89"/>
      <c r="G34" s="123"/>
      <c r="H34" s="117"/>
      <c r="I34" s="74">
        <f t="shared" si="0"/>
        <v>0</v>
      </c>
      <c r="L34" s="46"/>
      <c r="M34" s="46"/>
    </row>
    <row r="35" spans="2:13" ht="13.5" customHeight="1" x14ac:dyDescent="0.2">
      <c r="B35" s="82">
        <v>14</v>
      </c>
      <c r="C35" s="90" t="s">
        <v>129</v>
      </c>
      <c r="D35" s="87" t="s">
        <v>50</v>
      </c>
      <c r="E35" s="88"/>
      <c r="F35" s="89"/>
      <c r="G35" s="123"/>
      <c r="H35" s="117"/>
      <c r="I35" s="74">
        <f t="shared" si="0"/>
        <v>0</v>
      </c>
      <c r="L35" s="46"/>
      <c r="M35" s="46"/>
    </row>
    <row r="36" spans="2:13" ht="13.5" customHeight="1" x14ac:dyDescent="0.2">
      <c r="B36" s="82">
        <v>15</v>
      </c>
      <c r="C36" s="90" t="s">
        <v>33</v>
      </c>
      <c r="D36" s="87" t="s">
        <v>59</v>
      </c>
      <c r="E36" s="88"/>
      <c r="F36" s="89"/>
      <c r="G36" s="123"/>
      <c r="H36" s="117"/>
      <c r="I36" s="74">
        <f>SUM(E36:H36)</f>
        <v>0</v>
      </c>
      <c r="L36" s="46"/>
      <c r="M36" s="46"/>
    </row>
    <row r="37" spans="2:13" ht="13.5" customHeight="1" x14ac:dyDescent="0.2">
      <c r="B37" s="82">
        <v>16</v>
      </c>
      <c r="C37" s="90" t="s">
        <v>24</v>
      </c>
      <c r="D37" s="95" t="s">
        <v>59</v>
      </c>
      <c r="E37" s="93"/>
      <c r="F37" s="94"/>
      <c r="G37" s="123"/>
      <c r="H37" s="124"/>
      <c r="I37" s="74">
        <f>SUM(E37:H37)</f>
        <v>0</v>
      </c>
      <c r="L37" s="46"/>
      <c r="M37" s="46"/>
    </row>
    <row r="38" spans="2:13" ht="13.5" customHeight="1" x14ac:dyDescent="0.2">
      <c r="B38" s="82">
        <v>17</v>
      </c>
      <c r="C38" s="90" t="s">
        <v>62</v>
      </c>
      <c r="D38" s="87" t="s">
        <v>49</v>
      </c>
      <c r="E38" s="88"/>
      <c r="F38" s="89"/>
      <c r="G38" s="123"/>
      <c r="H38" s="124"/>
      <c r="I38" s="74">
        <f t="shared" si="0"/>
        <v>0</v>
      </c>
      <c r="L38" s="46"/>
      <c r="M38" s="46"/>
    </row>
    <row r="39" spans="2:13" ht="13.5" customHeight="1" x14ac:dyDescent="0.2">
      <c r="B39" s="82">
        <v>18</v>
      </c>
      <c r="C39" s="90" t="s">
        <v>61</v>
      </c>
      <c r="D39" s="87" t="s">
        <v>45</v>
      </c>
      <c r="E39" s="88"/>
      <c r="F39" s="89"/>
      <c r="G39" s="123"/>
      <c r="H39" s="124"/>
      <c r="I39" s="74">
        <f t="shared" si="0"/>
        <v>0</v>
      </c>
      <c r="L39" s="46"/>
      <c r="M39" s="46"/>
    </row>
    <row r="40" spans="2:13" ht="13.5" customHeight="1" x14ac:dyDescent="0.2">
      <c r="B40" s="82">
        <v>19</v>
      </c>
      <c r="C40" s="90" t="s">
        <v>130</v>
      </c>
      <c r="D40" s="87" t="s">
        <v>48</v>
      </c>
      <c r="E40" s="88"/>
      <c r="F40" s="89"/>
      <c r="G40" s="123"/>
      <c r="H40" s="124"/>
      <c r="I40" s="74">
        <f t="shared" si="0"/>
        <v>0</v>
      </c>
      <c r="L40" s="46"/>
      <c r="M40" s="46"/>
    </row>
    <row r="41" spans="2:13" ht="13.5" customHeight="1" thickBot="1" x14ac:dyDescent="0.25">
      <c r="B41" s="82">
        <v>20</v>
      </c>
      <c r="C41" s="96" t="s">
        <v>31</v>
      </c>
      <c r="D41" s="97" t="s">
        <v>47</v>
      </c>
      <c r="E41" s="98"/>
      <c r="F41" s="99"/>
      <c r="G41" s="128"/>
      <c r="H41" s="129"/>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ht="7.7" customHeight="1" x14ac:dyDescent="0.2">
      <c r="E47" s="110"/>
      <c r="F47" s="110"/>
      <c r="G47" s="110"/>
      <c r="H47" s="110"/>
      <c r="I47" s="111"/>
      <c r="L47" s="46"/>
      <c r="M47" s="46"/>
    </row>
    <row r="48" spans="2:13" x14ac:dyDescent="0.2">
      <c r="B48" s="46" t="s">
        <v>15</v>
      </c>
      <c r="C48" s="120" t="s">
        <v>60</v>
      </c>
      <c r="E48" s="78"/>
      <c r="F48" s="78"/>
      <c r="G48" s="78"/>
      <c r="H48" s="78"/>
      <c r="I48" s="130">
        <v>0</v>
      </c>
      <c r="L48" s="46"/>
      <c r="M48" s="46"/>
    </row>
    <row r="49" spans="1:13" x14ac:dyDescent="0.2">
      <c r="E49" s="78"/>
      <c r="F49" s="78"/>
      <c r="G49" s="78"/>
      <c r="H49" s="78"/>
      <c r="I49" s="74"/>
      <c r="L49" s="46"/>
      <c r="M49" s="46"/>
    </row>
    <row r="50" spans="1:13" ht="13.5" thickBot="1" x14ac:dyDescent="0.25">
      <c r="B50" s="46" t="s">
        <v>16</v>
      </c>
      <c r="C50" s="46" t="s">
        <v>118</v>
      </c>
      <c r="E50" s="78"/>
      <c r="F50" s="78"/>
      <c r="G50" s="78"/>
      <c r="H50" s="78"/>
      <c r="I50" s="113">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4:C41" location="'Statutory Waivers'!A1" display="Senior Citizen"/>
    <hyperlink ref="C16" location="Instructions!A1" display="Calculated Gross Tuition"/>
    <hyperlink ref="C48" location="Instructions!A1" display="Miscellaneous Fees (see Policy R521)"/>
    <hyperlink ref="C23" location="'Statutory Waivers'!B2" display="National Guard"/>
    <hyperlink ref="C22" location="'Statutory Waivers'!A1" display="10% Resident Waiver"/>
  </hyperlinks>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A4FB2413-219E-49B7-926D-D7084EEE668E}">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F58CE1DA-A557-479E-ACAA-142F182273F9}">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235B5C20-C7EE-4A65-BC65-9614E6B3208A}">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E28" sqref="E28"/>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82">
        <f>'E&amp;G'!H2:I2</f>
        <v>0</v>
      </c>
      <c r="I2" s="183"/>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92"/>
      <c r="I4" s="193"/>
    </row>
    <row r="5" spans="1:11" s="46" customFormat="1" ht="6" customHeight="1" x14ac:dyDescent="0.25">
      <c r="A5" s="47"/>
      <c r="B5" s="48"/>
      <c r="C5" s="49"/>
      <c r="D5" s="49"/>
      <c r="E5" s="49"/>
      <c r="F5" s="50"/>
      <c r="G5" s="54"/>
      <c r="H5" s="65"/>
      <c r="I5" s="65"/>
    </row>
    <row r="6" spans="1:11" s="46" customFormat="1" ht="15.75" x14ac:dyDescent="0.25">
      <c r="A6" s="121">
        <f>'E&amp;G'!A6</f>
        <v>0</v>
      </c>
      <c r="B6" s="55"/>
      <c r="C6" s="56"/>
      <c r="D6" s="56"/>
      <c r="E6" s="56"/>
      <c r="F6" s="57"/>
      <c r="G6" s="51" t="s">
        <v>131</v>
      </c>
      <c r="H6" s="184">
        <f>'E&amp;G'!H6:I6</f>
        <v>0</v>
      </c>
      <c r="I6" s="186"/>
    </row>
    <row r="7" spans="1:11" s="46" customFormat="1" ht="6" customHeight="1" x14ac:dyDescent="0.25">
      <c r="A7" s="47"/>
      <c r="B7" s="48"/>
      <c r="C7" s="49"/>
      <c r="D7" s="49"/>
      <c r="E7" s="49"/>
      <c r="F7" s="50"/>
      <c r="G7" s="54"/>
      <c r="H7" s="65"/>
      <c r="I7" s="65"/>
    </row>
    <row r="8" spans="1:11" s="46" customFormat="1" ht="15.75" x14ac:dyDescent="0.25">
      <c r="A8" s="47"/>
      <c r="B8" s="55"/>
      <c r="C8" s="56" t="s">
        <v>133</v>
      </c>
      <c r="D8" s="56"/>
      <c r="E8" s="56"/>
      <c r="F8" s="57"/>
      <c r="G8" s="187" t="s">
        <v>132</v>
      </c>
      <c r="H8" s="188" t="str">
        <f>Instructions!D26&amp;" " &amp; Instructions!E26</f>
        <v>FY18 Budget - June 20, 2017</v>
      </c>
      <c r="I8" s="189"/>
    </row>
    <row r="9" spans="1:11" s="46" customFormat="1" ht="15.75" x14ac:dyDescent="0.25">
      <c r="A9" s="47"/>
      <c r="B9" s="55"/>
      <c r="C9" s="18"/>
      <c r="D9" s="56"/>
      <c r="E9" s="56"/>
      <c r="F9" s="57"/>
      <c r="G9" s="187"/>
      <c r="H9" s="188" t="str">
        <f>Instructions!D27&amp;" " &amp; Instructions!E27</f>
        <v>FY17 Actual - October 17, 2017</v>
      </c>
      <c r="I9" s="189"/>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114"/>
      <c r="F15" s="115"/>
      <c r="G15" s="114"/>
      <c r="H15" s="116"/>
      <c r="I15" s="72">
        <f>SUM(E15:H15)</f>
        <v>0</v>
      </c>
    </row>
    <row r="16" spans="1:11" s="46" customFormat="1" x14ac:dyDescent="0.2">
      <c r="B16" s="46" t="s">
        <v>3</v>
      </c>
      <c r="C16" s="73" t="s">
        <v>4</v>
      </c>
      <c r="E16" s="123"/>
      <c r="F16" s="124"/>
      <c r="G16" s="123"/>
      <c r="H16" s="125"/>
      <c r="I16" s="74">
        <f>SUM(E16:H16)</f>
        <v>0</v>
      </c>
    </row>
    <row r="17" spans="1:13" x14ac:dyDescent="0.2">
      <c r="B17" s="46" t="s">
        <v>5</v>
      </c>
      <c r="C17" s="63" t="s">
        <v>6</v>
      </c>
      <c r="E17" s="123"/>
      <c r="F17" s="124"/>
      <c r="G17" s="123"/>
      <c r="H17" s="125"/>
      <c r="I17" s="74">
        <f>SUM(E17:H17)</f>
        <v>0</v>
      </c>
    </row>
    <row r="18" spans="1:13" ht="13.5" thickBot="1" x14ac:dyDescent="0.25">
      <c r="B18" s="46" t="s">
        <v>7</v>
      </c>
      <c r="C18" s="63" t="s">
        <v>8</v>
      </c>
      <c r="E18" s="128"/>
      <c r="F18" s="129"/>
      <c r="G18" s="128"/>
      <c r="H18" s="129"/>
      <c r="I18" s="75">
        <f>SUM(E18:H18)</f>
        <v>0</v>
      </c>
    </row>
    <row r="19" spans="1:13" ht="13.5" thickBot="1" x14ac:dyDescent="0.25">
      <c r="B19" s="46" t="s">
        <v>9</v>
      </c>
      <c r="C19" s="63" t="s">
        <v>126</v>
      </c>
      <c r="E19" s="138">
        <f>E16-E17-E18</f>
        <v>0</v>
      </c>
      <c r="F19" s="139">
        <f>F16-F17-F18</f>
        <v>0</v>
      </c>
      <c r="G19" s="138">
        <f>G16-G17-G18</f>
        <v>0</v>
      </c>
      <c r="H19" s="140">
        <f>H16-H17-H18</f>
        <v>0</v>
      </c>
      <c r="I19" s="141">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3">
        <f>J22-I23</f>
        <v>0</v>
      </c>
      <c r="D22" s="83" t="s">
        <v>39</v>
      </c>
      <c r="E22" s="126"/>
      <c r="F22" s="127"/>
      <c r="G22" s="84"/>
      <c r="H22" s="85"/>
      <c r="I22" s="86">
        <f>SUM(E22:H22)</f>
        <v>0</v>
      </c>
      <c r="J22" s="158">
        <f>(E16+F16)*0.1</f>
        <v>0</v>
      </c>
    </row>
    <row r="23" spans="1:13" ht="13.5" customHeight="1" thickBot="1" x14ac:dyDescent="0.25">
      <c r="B23" s="82">
        <v>2</v>
      </c>
      <c r="C23" s="159">
        <f>ROUNDDOWN(SUM(I22*0.025),0)</f>
        <v>0</v>
      </c>
      <c r="D23" s="87" t="s">
        <v>40</v>
      </c>
      <c r="E23" s="123"/>
      <c r="F23" s="124"/>
      <c r="G23" s="88"/>
      <c r="H23" s="89"/>
      <c r="I23" s="74">
        <f>SUM(E23:H23)</f>
        <v>0</v>
      </c>
      <c r="J23" s="154">
        <f>SUM(I22:I23)</f>
        <v>0</v>
      </c>
    </row>
    <row r="24" spans="1:13" ht="13.5" customHeight="1" x14ac:dyDescent="0.2">
      <c r="B24" s="82">
        <v>3</v>
      </c>
      <c r="C24" s="90" t="s">
        <v>19</v>
      </c>
      <c r="D24" s="87" t="s">
        <v>41</v>
      </c>
      <c r="E24" s="123"/>
      <c r="F24" s="124"/>
      <c r="G24" s="88"/>
      <c r="H24" s="89"/>
      <c r="I24" s="74">
        <f t="shared" ref="I24:I41" si="0">SUM(E24:H24)</f>
        <v>0</v>
      </c>
      <c r="J24" s="153"/>
      <c r="M24" s="91"/>
    </row>
    <row r="25" spans="1:13" ht="13.5" customHeight="1" x14ac:dyDescent="0.2">
      <c r="B25" s="82">
        <v>4</v>
      </c>
      <c r="C25" s="90" t="s">
        <v>22</v>
      </c>
      <c r="D25" s="87" t="s">
        <v>55</v>
      </c>
      <c r="E25" s="123"/>
      <c r="F25" s="124"/>
      <c r="G25" s="88"/>
      <c r="H25" s="89"/>
      <c r="I25" s="74">
        <f t="shared" si="0"/>
        <v>0</v>
      </c>
    </row>
    <row r="26" spans="1:13" ht="13.5" customHeight="1" x14ac:dyDescent="0.2">
      <c r="B26" s="82">
        <v>5</v>
      </c>
      <c r="C26" s="90" t="s">
        <v>23</v>
      </c>
      <c r="D26" s="87" t="s">
        <v>56</v>
      </c>
      <c r="E26" s="123"/>
      <c r="F26" s="124"/>
      <c r="G26" s="88"/>
      <c r="H26" s="89"/>
      <c r="I26" s="74">
        <f t="shared" si="0"/>
        <v>0</v>
      </c>
    </row>
    <row r="27" spans="1:13" ht="13.5" customHeight="1" x14ac:dyDescent="0.2">
      <c r="B27" s="82">
        <v>6</v>
      </c>
      <c r="C27" s="90" t="s">
        <v>58</v>
      </c>
      <c r="D27" s="87" t="s">
        <v>57</v>
      </c>
      <c r="E27" s="123"/>
      <c r="F27" s="117"/>
      <c r="G27" s="88"/>
      <c r="H27" s="89"/>
      <c r="I27" s="74">
        <f t="shared" si="0"/>
        <v>0</v>
      </c>
    </row>
    <row r="28" spans="1:13" ht="13.5" customHeight="1" x14ac:dyDescent="0.2">
      <c r="B28" s="82">
        <v>7</v>
      </c>
      <c r="C28" s="90" t="s">
        <v>20</v>
      </c>
      <c r="D28" s="87" t="s">
        <v>51</v>
      </c>
      <c r="E28" s="123"/>
      <c r="F28" s="117"/>
      <c r="G28" s="88"/>
      <c r="H28" s="89"/>
      <c r="I28" s="74">
        <f t="shared" si="0"/>
        <v>0</v>
      </c>
    </row>
    <row r="29" spans="1:13" ht="13.5" customHeight="1" x14ac:dyDescent="0.2">
      <c r="B29" s="82">
        <v>8</v>
      </c>
      <c r="C29" s="90" t="s">
        <v>21</v>
      </c>
      <c r="D29" s="87" t="s">
        <v>53</v>
      </c>
      <c r="E29" s="123"/>
      <c r="F29" s="117"/>
      <c r="G29" s="88"/>
      <c r="H29" s="89"/>
      <c r="I29" s="74">
        <f t="shared" si="0"/>
        <v>0</v>
      </c>
    </row>
    <row r="30" spans="1:13" ht="13.5" customHeight="1" x14ac:dyDescent="0.2">
      <c r="B30" s="82">
        <v>9</v>
      </c>
      <c r="C30" s="90" t="s">
        <v>25</v>
      </c>
      <c r="D30" s="87" t="s">
        <v>54</v>
      </c>
      <c r="E30" s="123"/>
      <c r="F30" s="124"/>
      <c r="G30" s="88"/>
      <c r="H30" s="89"/>
      <c r="I30" s="74">
        <f t="shared" si="0"/>
        <v>0</v>
      </c>
    </row>
    <row r="31" spans="1:13" ht="13.5" customHeight="1" x14ac:dyDescent="0.2">
      <c r="B31" s="82">
        <v>10</v>
      </c>
      <c r="C31" s="90" t="s">
        <v>127</v>
      </c>
      <c r="D31" s="87" t="s">
        <v>44</v>
      </c>
      <c r="E31" s="165"/>
      <c r="F31" s="166"/>
      <c r="G31" s="123"/>
      <c r="H31" s="124"/>
      <c r="I31" s="74">
        <f t="shared" si="0"/>
        <v>0</v>
      </c>
    </row>
    <row r="32" spans="1:13" ht="13.5" customHeight="1" x14ac:dyDescent="0.2">
      <c r="B32" s="82">
        <v>11</v>
      </c>
      <c r="C32" s="90" t="s">
        <v>34</v>
      </c>
      <c r="D32" s="87" t="s">
        <v>42</v>
      </c>
      <c r="E32" s="93"/>
      <c r="F32" s="94"/>
      <c r="G32" s="123"/>
      <c r="H32" s="118"/>
      <c r="I32" s="74">
        <f t="shared" si="0"/>
        <v>0</v>
      </c>
      <c r="L32" s="46"/>
      <c r="M32" s="46"/>
    </row>
    <row r="33" spans="2:13" ht="13.5" customHeight="1" x14ac:dyDescent="0.2">
      <c r="B33" s="82">
        <v>12</v>
      </c>
      <c r="C33" s="90" t="s">
        <v>27</v>
      </c>
      <c r="D33" s="87" t="s">
        <v>43</v>
      </c>
      <c r="E33" s="88"/>
      <c r="F33" s="89"/>
      <c r="G33" s="119"/>
      <c r="H33" s="124"/>
      <c r="I33" s="74">
        <f t="shared" si="0"/>
        <v>0</v>
      </c>
      <c r="L33" s="46"/>
      <c r="M33" s="46"/>
    </row>
    <row r="34" spans="2:13" ht="13.5" customHeight="1" x14ac:dyDescent="0.2">
      <c r="B34" s="82">
        <v>13</v>
      </c>
      <c r="C34" s="90" t="s">
        <v>128</v>
      </c>
      <c r="D34" s="87" t="s">
        <v>46</v>
      </c>
      <c r="E34" s="88"/>
      <c r="F34" s="89"/>
      <c r="G34" s="123"/>
      <c r="H34" s="117"/>
      <c r="I34" s="74">
        <f t="shared" si="0"/>
        <v>0</v>
      </c>
      <c r="L34" s="46"/>
      <c r="M34" s="46"/>
    </row>
    <row r="35" spans="2:13" ht="13.5" customHeight="1" x14ac:dyDescent="0.2">
      <c r="B35" s="82">
        <v>14</v>
      </c>
      <c r="C35" s="90" t="s">
        <v>129</v>
      </c>
      <c r="D35" s="87" t="s">
        <v>50</v>
      </c>
      <c r="E35" s="88"/>
      <c r="F35" s="89"/>
      <c r="G35" s="123"/>
      <c r="H35" s="117"/>
      <c r="I35" s="74">
        <f t="shared" si="0"/>
        <v>0</v>
      </c>
      <c r="L35" s="46"/>
      <c r="M35" s="46"/>
    </row>
    <row r="36" spans="2:13" ht="13.5" customHeight="1" x14ac:dyDescent="0.2">
      <c r="B36" s="82">
        <v>15</v>
      </c>
      <c r="C36" s="90" t="s">
        <v>33</v>
      </c>
      <c r="D36" s="87" t="s">
        <v>59</v>
      </c>
      <c r="E36" s="88"/>
      <c r="F36" s="89"/>
      <c r="G36" s="123"/>
      <c r="H36" s="117"/>
      <c r="I36" s="74">
        <f>SUM(E36:H36)</f>
        <v>0</v>
      </c>
      <c r="L36" s="46"/>
      <c r="M36" s="46"/>
    </row>
    <row r="37" spans="2:13" ht="13.5" customHeight="1" x14ac:dyDescent="0.2">
      <c r="B37" s="82">
        <v>16</v>
      </c>
      <c r="C37" s="90" t="s">
        <v>24</v>
      </c>
      <c r="D37" s="95" t="s">
        <v>59</v>
      </c>
      <c r="E37" s="93"/>
      <c r="F37" s="94"/>
      <c r="G37" s="123"/>
      <c r="H37" s="124"/>
      <c r="I37" s="74">
        <f>SUM(E37:H37)</f>
        <v>0</v>
      </c>
      <c r="L37" s="46"/>
      <c r="M37" s="46"/>
    </row>
    <row r="38" spans="2:13" ht="13.5" customHeight="1" x14ac:dyDescent="0.2">
      <c r="B38" s="82">
        <v>17</v>
      </c>
      <c r="C38" s="90" t="s">
        <v>62</v>
      </c>
      <c r="D38" s="87" t="s">
        <v>49</v>
      </c>
      <c r="E38" s="88"/>
      <c r="F38" s="89"/>
      <c r="G38" s="123"/>
      <c r="H38" s="124"/>
      <c r="I38" s="74">
        <f t="shared" si="0"/>
        <v>0</v>
      </c>
      <c r="L38" s="46"/>
      <c r="M38" s="46"/>
    </row>
    <row r="39" spans="2:13" ht="13.5" customHeight="1" x14ac:dyDescent="0.2">
      <c r="B39" s="82">
        <v>18</v>
      </c>
      <c r="C39" s="90" t="s">
        <v>61</v>
      </c>
      <c r="D39" s="87" t="s">
        <v>45</v>
      </c>
      <c r="E39" s="88"/>
      <c r="F39" s="89"/>
      <c r="G39" s="123"/>
      <c r="H39" s="124"/>
      <c r="I39" s="74">
        <f t="shared" si="0"/>
        <v>0</v>
      </c>
      <c r="L39" s="46"/>
      <c r="M39" s="46"/>
    </row>
    <row r="40" spans="2:13" ht="13.5" customHeight="1" x14ac:dyDescent="0.2">
      <c r="B40" s="82">
        <v>19</v>
      </c>
      <c r="C40" s="90" t="s">
        <v>130</v>
      </c>
      <c r="D40" s="87" t="s">
        <v>48</v>
      </c>
      <c r="E40" s="88"/>
      <c r="F40" s="89"/>
      <c r="G40" s="123"/>
      <c r="H40" s="124"/>
      <c r="I40" s="74">
        <f t="shared" si="0"/>
        <v>0</v>
      </c>
      <c r="L40" s="46"/>
      <c r="M40" s="46"/>
    </row>
    <row r="41" spans="2:13" ht="13.5" customHeight="1" thickBot="1" x14ac:dyDescent="0.25">
      <c r="B41" s="82">
        <v>20</v>
      </c>
      <c r="C41" s="96" t="s">
        <v>31</v>
      </c>
      <c r="D41" s="97" t="s">
        <v>47</v>
      </c>
      <c r="E41" s="98"/>
      <c r="F41" s="99"/>
      <c r="G41" s="128"/>
      <c r="H41" s="129"/>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ht="7.7" customHeight="1" x14ac:dyDescent="0.2">
      <c r="E47" s="110"/>
      <c r="F47" s="110"/>
      <c r="G47" s="110"/>
      <c r="H47" s="110"/>
      <c r="I47" s="111"/>
      <c r="L47" s="46"/>
      <c r="M47" s="46"/>
    </row>
    <row r="48" spans="2:13" x14ac:dyDescent="0.2">
      <c r="B48" s="46" t="s">
        <v>15</v>
      </c>
      <c r="C48" s="120" t="s">
        <v>60</v>
      </c>
      <c r="E48" s="78"/>
      <c r="F48" s="78"/>
      <c r="G48" s="78"/>
      <c r="H48" s="78"/>
      <c r="I48" s="130">
        <v>0</v>
      </c>
      <c r="L48" s="46"/>
      <c r="M48" s="46"/>
    </row>
    <row r="49" spans="1:13" x14ac:dyDescent="0.2">
      <c r="E49" s="78"/>
      <c r="F49" s="78"/>
      <c r="G49" s="78"/>
      <c r="H49" s="78"/>
      <c r="I49" s="74"/>
      <c r="L49" s="46"/>
      <c r="M49" s="46"/>
    </row>
    <row r="50" spans="1:13" ht="13.5" thickBot="1" x14ac:dyDescent="0.25">
      <c r="B50" s="46" t="s">
        <v>16</v>
      </c>
      <c r="C50" s="46" t="s">
        <v>118</v>
      </c>
      <c r="E50" s="78"/>
      <c r="F50" s="78"/>
      <c r="G50" s="78"/>
      <c r="H50" s="78"/>
      <c r="I50" s="113">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4:C41" location="'Statutory Waivers'!A1" display="Senior Citizen"/>
    <hyperlink ref="C16" location="Instructions!A1" display="Calculated Gross Tuition"/>
    <hyperlink ref="C48" location="Instructions!A1" display="Miscellaneous Fees (see Policy R521)"/>
    <hyperlink ref="C23" location="'Statutory Waivers'!B2" display="National Guard"/>
    <hyperlink ref="C22" location="'Statutory Waivers'!A1" display="10% Resident Waiver"/>
  </hyperlinks>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A14B53D0-DCC8-435C-A61C-917A04DEC192}">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FC992162-8948-49A6-87B1-EB5A8A47537A}">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8D5A10F7-62E9-476A-B138-F9FFAD164E71}">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E28" sqref="E28"/>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82">
        <f>'E&amp;G'!H2:I2</f>
        <v>0</v>
      </c>
      <c r="I2" s="183"/>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92"/>
      <c r="I4" s="193"/>
    </row>
    <row r="5" spans="1:11" s="46" customFormat="1" ht="6" customHeight="1" x14ac:dyDescent="0.25">
      <c r="A5" s="47"/>
      <c r="B5" s="48"/>
      <c r="C5" s="49"/>
      <c r="D5" s="49"/>
      <c r="E5" s="49"/>
      <c r="F5" s="50"/>
      <c r="G5" s="54"/>
      <c r="H5" s="65"/>
      <c r="I5" s="65"/>
    </row>
    <row r="6" spans="1:11" s="46" customFormat="1" ht="15.75" x14ac:dyDescent="0.25">
      <c r="A6" s="121">
        <f>'E&amp;G'!A6</f>
        <v>0</v>
      </c>
      <c r="B6" s="55"/>
      <c r="C6" s="56"/>
      <c r="D6" s="56"/>
      <c r="E6" s="56"/>
      <c r="F6" s="57"/>
      <c r="G6" s="51" t="s">
        <v>131</v>
      </c>
      <c r="H6" s="184">
        <f>'E&amp;G'!H6:I6</f>
        <v>0</v>
      </c>
      <c r="I6" s="186"/>
    </row>
    <row r="7" spans="1:11" s="46" customFormat="1" ht="6" customHeight="1" x14ac:dyDescent="0.25">
      <c r="A7" s="47"/>
      <c r="B7" s="48"/>
      <c r="C7" s="49"/>
      <c r="D7" s="49"/>
      <c r="E7" s="49"/>
      <c r="F7" s="50"/>
      <c r="G7" s="54"/>
      <c r="H7" s="65"/>
      <c r="I7" s="65"/>
    </row>
    <row r="8" spans="1:11" s="46" customFormat="1" ht="15.75" x14ac:dyDescent="0.25">
      <c r="A8" s="47"/>
      <c r="B8" s="55"/>
      <c r="C8" s="56" t="s">
        <v>133</v>
      </c>
      <c r="D8" s="56"/>
      <c r="E8" s="56"/>
      <c r="F8" s="57"/>
      <c r="G8" s="187" t="s">
        <v>132</v>
      </c>
      <c r="H8" s="188" t="str">
        <f>Instructions!D26&amp;" " &amp; Instructions!E26</f>
        <v>FY18 Budget - June 20, 2017</v>
      </c>
      <c r="I8" s="189"/>
    </row>
    <row r="9" spans="1:11" s="46" customFormat="1" ht="15.75" x14ac:dyDescent="0.25">
      <c r="A9" s="47"/>
      <c r="B9" s="55"/>
      <c r="C9" s="18"/>
      <c r="D9" s="56"/>
      <c r="E9" s="56"/>
      <c r="F9" s="57"/>
      <c r="G9" s="187"/>
      <c r="H9" s="188" t="str">
        <f>Instructions!D27&amp;" " &amp; Instructions!E27</f>
        <v>FY17 Actual - October 17, 2017</v>
      </c>
      <c r="I9" s="189"/>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114"/>
      <c r="F15" s="115"/>
      <c r="G15" s="114"/>
      <c r="H15" s="116"/>
      <c r="I15" s="72">
        <f>SUM(E15:H15)</f>
        <v>0</v>
      </c>
    </row>
    <row r="16" spans="1:11" s="46" customFormat="1" x14ac:dyDescent="0.2">
      <c r="B16" s="46" t="s">
        <v>3</v>
      </c>
      <c r="C16" s="73" t="s">
        <v>4</v>
      </c>
      <c r="E16" s="123"/>
      <c r="F16" s="124"/>
      <c r="G16" s="123"/>
      <c r="H16" s="125"/>
      <c r="I16" s="74">
        <f>SUM(E16:H16)</f>
        <v>0</v>
      </c>
    </row>
    <row r="17" spans="1:13" x14ac:dyDescent="0.2">
      <c r="B17" s="46" t="s">
        <v>5</v>
      </c>
      <c r="C17" s="63" t="s">
        <v>6</v>
      </c>
      <c r="E17" s="123"/>
      <c r="F17" s="124"/>
      <c r="G17" s="123"/>
      <c r="H17" s="125"/>
      <c r="I17" s="74">
        <f>SUM(E17:H17)</f>
        <v>0</v>
      </c>
    </row>
    <row r="18" spans="1:13" ht="13.5" thickBot="1" x14ac:dyDescent="0.25">
      <c r="B18" s="46" t="s">
        <v>7</v>
      </c>
      <c r="C18" s="63" t="s">
        <v>8</v>
      </c>
      <c r="E18" s="128"/>
      <c r="F18" s="129"/>
      <c r="G18" s="128"/>
      <c r="H18" s="129"/>
      <c r="I18" s="75">
        <f>SUM(E18:H18)</f>
        <v>0</v>
      </c>
    </row>
    <row r="19" spans="1:13" ht="13.5" thickBot="1" x14ac:dyDescent="0.25">
      <c r="B19" s="46" t="s">
        <v>9</v>
      </c>
      <c r="C19" s="63" t="s">
        <v>126</v>
      </c>
      <c r="E19" s="138">
        <f>E16-E17-E18</f>
        <v>0</v>
      </c>
      <c r="F19" s="139">
        <f>F16-F17-F18</f>
        <v>0</v>
      </c>
      <c r="G19" s="138">
        <f>G16-G17-G18</f>
        <v>0</v>
      </c>
      <c r="H19" s="140">
        <f>H16-H17-H18</f>
        <v>0</v>
      </c>
      <c r="I19" s="141">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3">
        <f>J22-I23</f>
        <v>0</v>
      </c>
      <c r="D22" s="83" t="s">
        <v>39</v>
      </c>
      <c r="E22" s="126"/>
      <c r="F22" s="127"/>
      <c r="G22" s="84"/>
      <c r="H22" s="85"/>
      <c r="I22" s="86">
        <f>SUM(E22:H22)</f>
        <v>0</v>
      </c>
      <c r="J22" s="158">
        <f>(E16+F16)*0.1</f>
        <v>0</v>
      </c>
    </row>
    <row r="23" spans="1:13" ht="13.5" customHeight="1" thickBot="1" x14ac:dyDescent="0.25">
      <c r="B23" s="82">
        <v>2</v>
      </c>
      <c r="C23" s="159">
        <f>ROUNDDOWN(SUM(I22*0.025),0)</f>
        <v>0</v>
      </c>
      <c r="D23" s="87" t="s">
        <v>40</v>
      </c>
      <c r="E23" s="123"/>
      <c r="F23" s="124"/>
      <c r="G23" s="88"/>
      <c r="H23" s="89"/>
      <c r="I23" s="74">
        <f>SUM(E23:H23)</f>
        <v>0</v>
      </c>
      <c r="J23" s="154">
        <f>SUM(I22:I23)</f>
        <v>0</v>
      </c>
    </row>
    <row r="24" spans="1:13" ht="13.5" customHeight="1" x14ac:dyDescent="0.2">
      <c r="B24" s="82">
        <v>3</v>
      </c>
      <c r="C24" s="90" t="s">
        <v>19</v>
      </c>
      <c r="D24" s="87" t="s">
        <v>41</v>
      </c>
      <c r="E24" s="123"/>
      <c r="F24" s="124"/>
      <c r="G24" s="88"/>
      <c r="H24" s="89"/>
      <c r="I24" s="74">
        <f t="shared" ref="I24:I41" si="0">SUM(E24:H24)</f>
        <v>0</v>
      </c>
      <c r="M24" s="91"/>
    </row>
    <row r="25" spans="1:13" ht="13.5" customHeight="1" x14ac:dyDescent="0.2">
      <c r="B25" s="82">
        <v>4</v>
      </c>
      <c r="C25" s="90" t="s">
        <v>22</v>
      </c>
      <c r="D25" s="87" t="s">
        <v>55</v>
      </c>
      <c r="E25" s="123"/>
      <c r="F25" s="124"/>
      <c r="G25" s="88"/>
      <c r="H25" s="89"/>
      <c r="I25" s="74">
        <f t="shared" si="0"/>
        <v>0</v>
      </c>
    </row>
    <row r="26" spans="1:13" ht="13.5" customHeight="1" x14ac:dyDescent="0.2">
      <c r="B26" s="82">
        <v>5</v>
      </c>
      <c r="C26" s="90" t="s">
        <v>23</v>
      </c>
      <c r="D26" s="87" t="s">
        <v>56</v>
      </c>
      <c r="E26" s="123"/>
      <c r="F26" s="124"/>
      <c r="G26" s="88"/>
      <c r="H26" s="89"/>
      <c r="I26" s="74">
        <f t="shared" si="0"/>
        <v>0</v>
      </c>
    </row>
    <row r="27" spans="1:13" ht="13.5" customHeight="1" x14ac:dyDescent="0.2">
      <c r="B27" s="82">
        <v>6</v>
      </c>
      <c r="C27" s="90" t="s">
        <v>58</v>
      </c>
      <c r="D27" s="87" t="s">
        <v>57</v>
      </c>
      <c r="E27" s="123"/>
      <c r="F27" s="117"/>
      <c r="G27" s="88"/>
      <c r="H27" s="89"/>
      <c r="I27" s="74">
        <f t="shared" si="0"/>
        <v>0</v>
      </c>
    </row>
    <row r="28" spans="1:13" ht="13.5" customHeight="1" x14ac:dyDescent="0.2">
      <c r="B28" s="82">
        <v>7</v>
      </c>
      <c r="C28" s="90" t="s">
        <v>20</v>
      </c>
      <c r="D28" s="87" t="s">
        <v>51</v>
      </c>
      <c r="E28" s="123"/>
      <c r="F28" s="117"/>
      <c r="G28" s="88"/>
      <c r="H28" s="89"/>
      <c r="I28" s="74">
        <f t="shared" si="0"/>
        <v>0</v>
      </c>
    </row>
    <row r="29" spans="1:13" ht="13.5" customHeight="1" x14ac:dyDescent="0.2">
      <c r="B29" s="82">
        <v>8</v>
      </c>
      <c r="C29" s="90" t="s">
        <v>21</v>
      </c>
      <c r="D29" s="87" t="s">
        <v>53</v>
      </c>
      <c r="E29" s="123"/>
      <c r="F29" s="117"/>
      <c r="G29" s="88"/>
      <c r="H29" s="89"/>
      <c r="I29" s="74">
        <f t="shared" si="0"/>
        <v>0</v>
      </c>
    </row>
    <row r="30" spans="1:13" ht="13.5" customHeight="1" x14ac:dyDescent="0.2">
      <c r="B30" s="82">
        <v>9</v>
      </c>
      <c r="C30" s="90" t="s">
        <v>25</v>
      </c>
      <c r="D30" s="87" t="s">
        <v>54</v>
      </c>
      <c r="E30" s="123"/>
      <c r="F30" s="124"/>
      <c r="G30" s="88"/>
      <c r="H30" s="89"/>
      <c r="I30" s="74">
        <f t="shared" si="0"/>
        <v>0</v>
      </c>
    </row>
    <row r="31" spans="1:13" ht="13.5" customHeight="1" x14ac:dyDescent="0.2">
      <c r="B31" s="82">
        <v>10</v>
      </c>
      <c r="C31" s="90" t="s">
        <v>127</v>
      </c>
      <c r="D31" s="87" t="s">
        <v>44</v>
      </c>
      <c r="E31" s="165"/>
      <c r="F31" s="166"/>
      <c r="G31" s="123"/>
      <c r="H31" s="124"/>
      <c r="I31" s="74">
        <f t="shared" si="0"/>
        <v>0</v>
      </c>
    </row>
    <row r="32" spans="1:13" ht="13.5" customHeight="1" x14ac:dyDescent="0.2">
      <c r="B32" s="82">
        <v>11</v>
      </c>
      <c r="C32" s="90" t="s">
        <v>34</v>
      </c>
      <c r="D32" s="87" t="s">
        <v>42</v>
      </c>
      <c r="E32" s="93"/>
      <c r="F32" s="94"/>
      <c r="G32" s="123"/>
      <c r="H32" s="118"/>
      <c r="I32" s="74">
        <f t="shared" si="0"/>
        <v>0</v>
      </c>
      <c r="L32" s="46"/>
      <c r="M32" s="46"/>
    </row>
    <row r="33" spans="2:13" ht="13.5" customHeight="1" x14ac:dyDescent="0.2">
      <c r="B33" s="82">
        <v>12</v>
      </c>
      <c r="C33" s="90" t="s">
        <v>27</v>
      </c>
      <c r="D33" s="87" t="s">
        <v>43</v>
      </c>
      <c r="E33" s="88"/>
      <c r="F33" s="89"/>
      <c r="G33" s="119"/>
      <c r="H33" s="124"/>
      <c r="I33" s="74">
        <f t="shared" si="0"/>
        <v>0</v>
      </c>
      <c r="L33" s="46"/>
      <c r="M33" s="46"/>
    </row>
    <row r="34" spans="2:13" ht="13.5" customHeight="1" x14ac:dyDescent="0.2">
      <c r="B34" s="82">
        <v>13</v>
      </c>
      <c r="C34" s="90" t="s">
        <v>128</v>
      </c>
      <c r="D34" s="87" t="s">
        <v>46</v>
      </c>
      <c r="E34" s="88"/>
      <c r="F34" s="89"/>
      <c r="G34" s="123"/>
      <c r="H34" s="117"/>
      <c r="I34" s="74">
        <f t="shared" si="0"/>
        <v>0</v>
      </c>
      <c r="L34" s="46"/>
      <c r="M34" s="46"/>
    </row>
    <row r="35" spans="2:13" ht="13.5" customHeight="1" x14ac:dyDescent="0.2">
      <c r="B35" s="82">
        <v>14</v>
      </c>
      <c r="C35" s="90" t="s">
        <v>129</v>
      </c>
      <c r="D35" s="87" t="s">
        <v>50</v>
      </c>
      <c r="E35" s="88"/>
      <c r="F35" s="89"/>
      <c r="G35" s="123"/>
      <c r="H35" s="117"/>
      <c r="I35" s="74">
        <f t="shared" si="0"/>
        <v>0</v>
      </c>
      <c r="L35" s="46"/>
      <c r="M35" s="46"/>
    </row>
    <row r="36" spans="2:13" ht="13.5" customHeight="1" x14ac:dyDescent="0.2">
      <c r="B36" s="82">
        <v>15</v>
      </c>
      <c r="C36" s="90" t="s">
        <v>33</v>
      </c>
      <c r="D36" s="87" t="s">
        <v>59</v>
      </c>
      <c r="E36" s="88"/>
      <c r="F36" s="89"/>
      <c r="G36" s="123"/>
      <c r="H36" s="117"/>
      <c r="I36" s="74">
        <f>SUM(E36:H36)</f>
        <v>0</v>
      </c>
      <c r="L36" s="46"/>
      <c r="M36" s="46"/>
    </row>
    <row r="37" spans="2:13" ht="13.5" customHeight="1" x14ac:dyDescent="0.2">
      <c r="B37" s="82">
        <v>16</v>
      </c>
      <c r="C37" s="90" t="s">
        <v>24</v>
      </c>
      <c r="D37" s="95" t="s">
        <v>59</v>
      </c>
      <c r="E37" s="93"/>
      <c r="F37" s="94"/>
      <c r="G37" s="123"/>
      <c r="H37" s="124"/>
      <c r="I37" s="74">
        <f>SUM(E37:H37)</f>
        <v>0</v>
      </c>
      <c r="L37" s="46"/>
      <c r="M37" s="46"/>
    </row>
    <row r="38" spans="2:13" ht="13.5" customHeight="1" x14ac:dyDescent="0.2">
      <c r="B38" s="82">
        <v>17</v>
      </c>
      <c r="C38" s="90" t="s">
        <v>62</v>
      </c>
      <c r="D38" s="87" t="s">
        <v>49</v>
      </c>
      <c r="E38" s="88"/>
      <c r="F38" s="89"/>
      <c r="G38" s="123"/>
      <c r="H38" s="124"/>
      <c r="I38" s="74">
        <f t="shared" si="0"/>
        <v>0</v>
      </c>
      <c r="L38" s="46"/>
      <c r="M38" s="46"/>
    </row>
    <row r="39" spans="2:13" ht="13.5" customHeight="1" x14ac:dyDescent="0.2">
      <c r="B39" s="82">
        <v>18</v>
      </c>
      <c r="C39" s="90" t="s">
        <v>61</v>
      </c>
      <c r="D39" s="87" t="s">
        <v>45</v>
      </c>
      <c r="E39" s="88"/>
      <c r="F39" s="89"/>
      <c r="G39" s="123"/>
      <c r="H39" s="124"/>
      <c r="I39" s="74">
        <f t="shared" si="0"/>
        <v>0</v>
      </c>
      <c r="L39" s="46"/>
      <c r="M39" s="46"/>
    </row>
    <row r="40" spans="2:13" ht="13.5" customHeight="1" x14ac:dyDescent="0.2">
      <c r="B40" s="82">
        <v>19</v>
      </c>
      <c r="C40" s="90" t="s">
        <v>130</v>
      </c>
      <c r="D40" s="87" t="s">
        <v>48</v>
      </c>
      <c r="E40" s="88"/>
      <c r="F40" s="89"/>
      <c r="G40" s="123"/>
      <c r="H40" s="124"/>
      <c r="I40" s="74">
        <f t="shared" si="0"/>
        <v>0</v>
      </c>
      <c r="L40" s="46"/>
      <c r="M40" s="46"/>
    </row>
    <row r="41" spans="2:13" ht="13.5" customHeight="1" thickBot="1" x14ac:dyDescent="0.25">
      <c r="B41" s="82">
        <v>20</v>
      </c>
      <c r="C41" s="96" t="s">
        <v>31</v>
      </c>
      <c r="D41" s="97" t="s">
        <v>47</v>
      </c>
      <c r="E41" s="98"/>
      <c r="F41" s="99"/>
      <c r="G41" s="128"/>
      <c r="H41" s="129"/>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ht="7.7" customHeight="1" x14ac:dyDescent="0.2">
      <c r="E47" s="110"/>
      <c r="F47" s="110"/>
      <c r="G47" s="110"/>
      <c r="H47" s="110"/>
      <c r="I47" s="111"/>
      <c r="L47" s="46"/>
      <c r="M47" s="46"/>
    </row>
    <row r="48" spans="2:13" x14ac:dyDescent="0.2">
      <c r="B48" s="46" t="s">
        <v>15</v>
      </c>
      <c r="C48" s="120" t="s">
        <v>60</v>
      </c>
      <c r="E48" s="78"/>
      <c r="F48" s="78"/>
      <c r="G48" s="78"/>
      <c r="H48" s="78"/>
      <c r="I48" s="130">
        <v>0</v>
      </c>
      <c r="L48" s="46"/>
      <c r="M48" s="46"/>
    </row>
    <row r="49" spans="1:13" x14ac:dyDescent="0.2">
      <c r="E49" s="78"/>
      <c r="F49" s="78"/>
      <c r="G49" s="78"/>
      <c r="H49" s="78"/>
      <c r="I49" s="74"/>
      <c r="L49" s="46"/>
      <c r="M49" s="46"/>
    </row>
    <row r="50" spans="1:13" ht="13.5" thickBot="1" x14ac:dyDescent="0.25">
      <c r="B50" s="46" t="s">
        <v>16</v>
      </c>
      <c r="C50" s="46" t="s">
        <v>118</v>
      </c>
      <c r="E50" s="78"/>
      <c r="F50" s="78"/>
      <c r="G50" s="78"/>
      <c r="H50" s="78"/>
      <c r="I50" s="113">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4:C41" location="'Statutory Waivers'!A1" display="Senior Citizen"/>
    <hyperlink ref="C16" location="Instructions!A1" display="Calculated Gross Tuition"/>
    <hyperlink ref="C48" location="Instructions!A1" display="Miscellaneous Fees (see Policy R521)"/>
    <hyperlink ref="C22" location="'Statutory Waivers'!A1" display="10% Resident Waiver"/>
    <hyperlink ref="C23" location="'Statutory Waivers'!B2" display="National Guard"/>
  </hyperlinks>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1CE0C329-BECF-4DA2-88BE-D210A75E31DF}">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65068EEB-31D9-4A83-A1B0-29A9862660D9}">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9D7AB93A-95E7-41A0-87CD-AA1584D1756D}">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Instructions</vt:lpstr>
      <vt:lpstr>Statutory Waivers</vt:lpstr>
      <vt:lpstr>Total</vt:lpstr>
      <vt:lpstr>E&amp;G</vt:lpstr>
      <vt:lpstr>Line Item (1)</vt:lpstr>
      <vt:lpstr>Line Item (2)</vt:lpstr>
      <vt:lpstr>Line Item (3)</vt:lpstr>
      <vt:lpstr>Line Item (4)</vt:lpstr>
      <vt:lpstr>Line Item (5)</vt:lpstr>
      <vt:lpstr>Line Item (6)</vt:lpstr>
      <vt:lpstr>Line Item (7)</vt:lpstr>
      <vt:lpstr>Line Item (8)</vt:lpstr>
      <vt:lpstr>Line Item (9)</vt:lpstr>
      <vt:lpstr>Line Item (10)</vt:lpstr>
      <vt:lpstr>'E&amp;G'!Print_Area</vt:lpstr>
      <vt:lpstr>'Line Item (1)'!Print_Area</vt:lpstr>
      <vt:lpstr>'Line Item (10)'!Print_Area</vt:lpstr>
      <vt:lpstr>'Line Item (2)'!Print_Area</vt:lpstr>
      <vt:lpstr>'Line Item (3)'!Print_Area</vt:lpstr>
      <vt:lpstr>'Line Item (4)'!Print_Area</vt:lpstr>
      <vt:lpstr>'Line Item (5)'!Print_Area</vt:lpstr>
      <vt:lpstr>'Line Item (6)'!Print_Area</vt:lpstr>
      <vt:lpstr>'Line Item (7)'!Print_Area</vt:lpstr>
      <vt:lpstr>'Line Item (8)'!Print_Area</vt:lpstr>
      <vt:lpstr>'Line Item (9)'!Print_Area</vt:lpstr>
      <vt:lpstr>Total!Print_Area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Jillana S. AhLoe</dc:creator>
  <cp:lastModifiedBy>Brian Shuppy</cp:lastModifiedBy>
  <cp:lastPrinted>2016-06-09T15:43:25Z</cp:lastPrinted>
  <dcterms:created xsi:type="dcterms:W3CDTF">2000-08-04T23:54:46Z</dcterms:created>
  <dcterms:modified xsi:type="dcterms:W3CDTF">2017-06-20T21:39:21Z</dcterms:modified>
</cp:coreProperties>
</file>